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mpaigns" sheetId="2" state="visible" r:id="rId2"/>
    <sheet xmlns:r="http://schemas.openxmlformats.org/officeDocument/2006/relationships" name="Transaction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0" hidden="1">'Summary'!$A$20:$H$30</definedName>
    <definedName name="_xlnm._FilterDatabase" localSheetId="1" hidden="1">'Campaigns'!$A$5:$M$105</definedName>
    <definedName name="_xlnm._FilterDatabase" localSheetId="2" hidden="1">'Transactions'!$A$5:$H$105</definedName>
    <definedName name="_xlnm._FilterDatabase" localSheetId="3" hidden="1">'Assumptions'!$I$4:$J$6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;[Red]-0.0%"/>
    <numFmt numFmtId="166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66B76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color rgb="00FFFFFF"/>
        <sz val="10"/>
      </font>
      <fill>
        <patternFill patternType="solid">
          <fgColor rgb="000F7B78"/>
        </patternFill>
      </fill>
    </dxf>
    <dxf>
      <font>
        <name val="Calibri"/>
        <color rgb="00FFFFFF"/>
        <sz val="10"/>
      </font>
      <fill>
        <patternFill patternType="solid">
          <fgColor rgb="00B5472F"/>
        </patternFill>
      </fill>
    </dxf>
    <dxf>
      <font>
        <name val="Calibri"/>
        <color rgb="00FFFFFF"/>
        <sz val="10"/>
      </font>
      <fill>
        <patternFill patternType="solid">
          <fgColor rgb="00E56A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vs. Revenue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'Summary'!AA4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'Summary'!$Z$5:$Z$14</f>
            </numRef>
          </cat>
          <val>
            <numRef>
              <f>'Summary'!$AA$5:$AA$14</f>
            </numRef>
          </val>
        </ser>
        <ser>
          <idx val="1"/>
          <order val="1"/>
          <tx>
            <strRef>
              <f>'Summary'!AB4</f>
            </strRef>
          </tx>
          <spPr>
            <a:solidFill xmlns:a="http://schemas.openxmlformats.org/drawingml/2006/main">
              <a:srgbClr val="E56A2A"/>
            </a:solidFill>
            <a:ln xmlns:a="http://schemas.openxmlformats.org/drawingml/2006/main">
              <a:solidFill>
                <a:srgbClr val="E56A2A"/>
              </a:solidFill>
              <a:prstDash val="solid"/>
            </a:ln>
          </spPr>
          <cat>
            <numRef>
              <f>'Summary'!$Z$5:$Z$14</f>
            </numRef>
          </cat>
          <val>
            <numRef>
              <f>'Summary'!$AB$5:$AB$14</f>
            </numRef>
          </val>
        </ser>
        <gapWidth val="7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Campaign ID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30"/>
  <sheetViews>
    <sheetView showGridLines="0" zoomScale="90" workbookViewId="0">
      <pane ySplit="20" topLeftCell="A21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16" customWidth="1" min="3" max="3"/>
    <col width="19" customWidth="1" min="4" max="4"/>
    <col width="16" customWidth="1" min="5" max="5"/>
    <col width="12" customWidth="1" min="6" max="6"/>
    <col width="14" customWidth="1" min="7" max="7"/>
    <col width="22" customWidth="1" min="8" max="8"/>
    <col hidden="1" width="13" customWidth="1" min="26" max="26"/>
    <col hidden="1" width="13" customWidth="1" min="27" max="27"/>
    <col hidden="1" width="13" customWidth="1" min="28" max="28"/>
  </cols>
  <sheetData>
    <row r="1" ht="28" customHeight="1">
      <c r="A1" s="1" t="inlineStr">
        <is>
          <t>Insurance Campaign ROI Calculator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7" t="n"/>
    </row>
    <row r="2" ht="30" customHeight="1">
      <c r="A2" s="3" t="inlineStr">
        <is>
          <t>Calculated from entered records. Attributed revenue uses the editable included-status setting on Assumptions.</t>
        </is>
      </c>
    </row>
    <row r="3"/>
    <row r="4" ht="32" customHeight="1">
      <c r="A4" s="4" t="inlineStr">
        <is>
          <t>Portfolio Indicator</t>
        </is>
      </c>
      <c r="B4" s="4" t="inlineStr">
        <is>
          <t>Calculated Value</t>
        </is>
      </c>
      <c r="Z4" t="inlineStr">
        <is>
          <t>Campaign ID</t>
        </is>
      </c>
      <c r="AA4" t="inlineStr">
        <is>
          <t>Actual Cost</t>
        </is>
      </c>
      <c r="AB4" t="inlineStr">
        <is>
          <t>Included Revenue</t>
        </is>
      </c>
    </row>
    <row r="5" ht="21" customHeight="1">
      <c r="A5" s="5" t="inlineStr">
        <is>
          <t>Campaigns entered</t>
        </is>
      </c>
      <c r="B5" s="6">
        <f>COUNTIF(Campaigns!$A$6:$A$105,"&lt;&gt;")</f>
        <v/>
      </c>
      <c r="Z5">
        <f>IF(Campaigns!$A$6="","",Campaigns!$A$6)</f>
        <v/>
      </c>
      <c r="AA5">
        <f>IF(OR(Campaigns!$A$6="",Campaigns!$H$6=""),"",Campaigns!$H$6)</f>
        <v/>
      </c>
      <c r="AB5">
        <f>IF(OR(Campaigns!$A$6="",Campaigns!$J$6=""),NA(),Campaigns!$J$6)</f>
        <v/>
      </c>
    </row>
    <row r="6" ht="21" customHeight="1">
      <c r="A6" s="7" t="inlineStr">
        <is>
          <t>Transactions entered</t>
        </is>
      </c>
      <c r="B6" s="8">
        <f>COUNTIF(Transactions!$C$6:$C$105,"&lt;&gt;")</f>
        <v/>
      </c>
      <c r="Z6">
        <f>IF(Campaigns!$A$7="","",Campaigns!$A$7)</f>
        <v/>
      </c>
      <c r="AA6">
        <f>IF(OR(Campaigns!$A$7="",Campaigns!$H$7=""),"",Campaigns!$H$7)</f>
        <v/>
      </c>
      <c r="AB6">
        <f>IF(OR(Campaigns!$A$7="",Campaigns!$J$7=""),NA(),Campaigns!$J$7)</f>
        <v/>
      </c>
    </row>
    <row r="7" ht="21" customHeight="1">
      <c r="A7" s="5" t="inlineStr">
        <is>
          <t>Total campaign budget</t>
        </is>
      </c>
      <c r="B7" s="28">
        <f>IF(COUNT(Campaigns!$G$6:$G$105)=0,"",SUM(Campaigns!$G$6:$G$105))</f>
        <v/>
      </c>
      <c r="Z7">
        <f>IF(Campaigns!$A$8="","",Campaigns!$A$8)</f>
        <v/>
      </c>
      <c r="AA7">
        <f>IF(OR(Campaigns!$A$8="",Campaigns!$H$8=""),"",Campaigns!$H$8)</f>
        <v/>
      </c>
      <c r="AB7">
        <f>IF(OR(Campaigns!$A$8="",Campaigns!$J$8=""),NA(),Campaigns!$J$8)</f>
        <v/>
      </c>
    </row>
    <row r="8" ht="21" customHeight="1">
      <c r="A8" s="7" t="inlineStr">
        <is>
          <t>Actual campaign cost</t>
        </is>
      </c>
      <c r="B8" s="29">
        <f>IF(COUNT(Campaigns!$H$6:$H$105)=0,"",SUM(Campaigns!$H$6:$H$105))</f>
        <v/>
      </c>
      <c r="Z8">
        <f>IF(Campaigns!$A$9="","",Campaigns!$A$9)</f>
        <v/>
      </c>
      <c r="AA8">
        <f>IF(OR(Campaigns!$A$9="",Campaigns!$H$9=""),"",Campaigns!$H$9)</f>
        <v/>
      </c>
      <c r="AB8">
        <f>IF(OR(Campaigns!$A$9="",Campaigns!$J$9=""),NA(),Campaigns!$J$9)</f>
        <v/>
      </c>
    </row>
    <row r="9" ht="21" customHeight="1">
      <c r="A9" s="5" t="inlineStr">
        <is>
          <t>Included commission revenue</t>
        </is>
      </c>
      <c r="B9" s="28">
        <f>IF(OR(Assumptions!$J$6="",COUNTIF(Transactions!$H$6:$H$105,Assumptions!$J$6)=0),"",SUM(Campaigns!$J$6:$J$105))</f>
        <v/>
      </c>
      <c r="Z9">
        <f>IF(Campaigns!$A$10="","",Campaigns!$A$10)</f>
        <v/>
      </c>
      <c r="AA9">
        <f>IF(OR(Campaigns!$A$10="",Campaigns!$H$10=""),"",Campaigns!$H$10)</f>
        <v/>
      </c>
      <c r="AB9">
        <f>IF(OR(Campaigns!$A$10="",Campaigns!$J$10=""),NA(),Campaigns!$J$10)</f>
        <v/>
      </c>
    </row>
    <row r="10" ht="21" customHeight="1">
      <c r="A10" s="7" t="inlineStr">
        <is>
          <t>Net return</t>
        </is>
      </c>
      <c r="B10" s="29">
        <f>IF(OR(B8="",B9=""),"",B9-B8)</f>
        <v/>
      </c>
      <c r="Z10">
        <f>IF(Campaigns!$A$11="","",Campaigns!$A$11)</f>
        <v/>
      </c>
      <c r="AA10">
        <f>IF(OR(Campaigns!$A$11="",Campaigns!$H$11=""),"",Campaigns!$H$11)</f>
        <v/>
      </c>
      <c r="AB10">
        <f>IF(OR(Campaigns!$A$11="",Campaigns!$J$11=""),NA(),Campaigns!$J$11)</f>
        <v/>
      </c>
    </row>
    <row r="11" ht="21" customHeight="1">
      <c r="A11" s="5" t="inlineStr">
        <is>
          <t>Overall ROI</t>
        </is>
      </c>
      <c r="B11" s="30">
        <f>IFERROR(IF(OR(B8="",B8&lt;=0,B9=""),"",(B9-B8)/B8),"")</f>
        <v/>
      </c>
      <c r="Z11">
        <f>IF(Campaigns!$A$12="","",Campaigns!$A$12)</f>
        <v/>
      </c>
      <c r="AA11">
        <f>IF(OR(Campaigns!$A$12="",Campaigns!$H$12=""),"",Campaigns!$H$12)</f>
        <v/>
      </c>
      <c r="AB11">
        <f>IF(OR(Campaigns!$A$12="",Campaigns!$J$12=""),NA(),Campaigns!$J$12)</f>
        <v/>
      </c>
    </row>
    <row r="12" ht="21" customHeight="1">
      <c r="A12" s="7" t="inlineStr">
        <is>
          <t>Budget variance</t>
        </is>
      </c>
      <c r="B12" s="29">
        <f>IF(OR(B7="",B8=""),"",B7-B8)</f>
        <v/>
      </c>
      <c r="Z12">
        <f>IF(Campaigns!$A$13="","",Campaigns!$A$13)</f>
        <v/>
      </c>
      <c r="AA12">
        <f>IF(OR(Campaigns!$A$13="",Campaigns!$H$13=""),"",Campaigns!$H$13)</f>
        <v/>
      </c>
      <c r="AB12">
        <f>IF(OR(Campaigns!$A$13="",Campaigns!$J$13=""),NA(),Campaigns!$J$13)</f>
        <v/>
      </c>
    </row>
    <row r="13" ht="21" customHeight="1">
      <c r="A13" s="5" t="inlineStr">
        <is>
          <t>Pending commission</t>
        </is>
      </c>
      <c r="B13" s="28">
        <f>IF(COUNTIF(Transactions!$H$6:$H$105,"Pending")=0,"",SUMIF(Transactions!$H$6:$H$105,"Pending",Transactions!$F$6:$F$105))</f>
        <v/>
      </c>
      <c r="Z13">
        <f>IF(Campaigns!$A$14="","",Campaigns!$A$14)</f>
        <v/>
      </c>
      <c r="AA13">
        <f>IF(OR(Campaigns!$A$14="",Campaigns!$H$14=""),"",Campaigns!$H$14)</f>
        <v/>
      </c>
      <c r="AB13">
        <f>IF(OR(Campaigns!$A$14="",Campaigns!$J$14=""),NA(),Campaigns!$J$14)</f>
        <v/>
      </c>
    </row>
    <row r="14" ht="21" customHeight="1">
      <c r="A14" s="7" t="inlineStr">
        <is>
          <t>Last transaction date</t>
        </is>
      </c>
      <c r="B14" s="12">
        <f>IF(COUNT(Transactions!$B$6:$B$105)=0,"",MAX(Transactions!$B$6:$B$105))</f>
        <v/>
      </c>
      <c r="Z14">
        <f>IF(Campaigns!$A$15="","",Campaigns!$A$15)</f>
        <v/>
      </c>
      <c r="AA14">
        <f>IF(OR(Campaigns!$A$15="",Campaigns!$H$15=""),"",Campaigns!$H$15)</f>
        <v/>
      </c>
      <c r="AB14">
        <f>IF(OR(Campaigns!$A$15="",Campaigns!$J$15=""),NA(),Campaigns!$J$15)</f>
        <v/>
      </c>
    </row>
    <row r="15"/>
    <row r="16"/>
    <row r="17"/>
    <row r="18"/>
    <row r="19"/>
    <row r="20" ht="32" customHeight="1">
      <c r="A20" s="13" t="inlineStr">
        <is>
          <t>Campaign ID</t>
        </is>
      </c>
      <c r="B20" s="13" t="inlineStr">
        <is>
          <t>Campaign Name</t>
        </is>
      </c>
      <c r="C20" s="13" t="inlineStr">
        <is>
          <t>Actual Cost</t>
        </is>
      </c>
      <c r="D20" s="13" t="inlineStr">
        <is>
          <t>Included Revenue</t>
        </is>
      </c>
      <c r="E20" s="13" t="inlineStr">
        <is>
          <t>Net Return</t>
        </is>
      </c>
      <c r="F20" s="13" t="inlineStr">
        <is>
          <t>ROI</t>
        </is>
      </c>
      <c r="G20" s="13" t="inlineStr">
        <is>
          <t>Status</t>
        </is>
      </c>
      <c r="H20" s="13" t="inlineStr">
        <is>
          <t>Human Check</t>
        </is>
      </c>
    </row>
    <row r="21" ht="22" customHeight="1">
      <c r="A21" s="14">
        <f>IF(Campaigns!$A$6="","",Campaigns!$A$6)</f>
        <v/>
      </c>
      <c r="B21" s="14">
        <f>IF(Campaigns!$A$6="","",Campaigns!$B$6)</f>
        <v/>
      </c>
      <c r="C21" s="28">
        <f>IF(Campaigns!$A$6="","",IF(Campaigns!$H$6="","",Campaigns!$H$6))</f>
        <v/>
      </c>
      <c r="D21" s="28">
        <f>IF(Campaigns!$A$6="","",Campaigns!$J$6)</f>
        <v/>
      </c>
      <c r="E21" s="28">
        <f>IF(Campaigns!$A$6="","",Campaigns!$K$6)</f>
        <v/>
      </c>
      <c r="F21" s="30">
        <f>IF(Campaigns!$A$6="","",Campaigns!$L$6)</f>
        <v/>
      </c>
      <c r="G21" s="15">
        <f>IF(Campaigns!$A$6="","",Campaigns!$I$6)</f>
        <v/>
      </c>
      <c r="H21" s="16">
        <f>IF(Campaigns!$A$6="","",Campaigns!$M$6)</f>
        <v/>
      </c>
    </row>
    <row r="22" ht="22" customHeight="1">
      <c r="A22" s="17">
        <f>IF(Campaigns!$A$7="","",Campaigns!$A$7)</f>
        <v/>
      </c>
      <c r="B22" s="17">
        <f>IF(Campaigns!$A$7="","",Campaigns!$B$7)</f>
        <v/>
      </c>
      <c r="C22" s="29">
        <f>IF(Campaigns!$A$7="","",IF(Campaigns!$H$7="","",Campaigns!$H$7))</f>
        <v/>
      </c>
      <c r="D22" s="29">
        <f>IF(Campaigns!$A$7="","",Campaigns!$J$7)</f>
        <v/>
      </c>
      <c r="E22" s="29">
        <f>IF(Campaigns!$A$7="","",Campaigns!$K$7)</f>
        <v/>
      </c>
      <c r="F22" s="31">
        <f>IF(Campaigns!$A$7="","",Campaigns!$L$7)</f>
        <v/>
      </c>
      <c r="G22" s="19">
        <f>IF(Campaigns!$A$7="","",Campaigns!$I$7)</f>
        <v/>
      </c>
      <c r="H22" s="20">
        <f>IF(Campaigns!$A$7="","",Campaigns!$M$7)</f>
        <v/>
      </c>
    </row>
    <row r="23" ht="22" customHeight="1">
      <c r="A23" s="14">
        <f>IF(Campaigns!$A$8="","",Campaigns!$A$8)</f>
        <v/>
      </c>
      <c r="B23" s="14">
        <f>IF(Campaigns!$A$8="","",Campaigns!$B$8)</f>
        <v/>
      </c>
      <c r="C23" s="28">
        <f>IF(Campaigns!$A$8="","",IF(Campaigns!$H$8="","",Campaigns!$H$8))</f>
        <v/>
      </c>
      <c r="D23" s="28">
        <f>IF(Campaigns!$A$8="","",Campaigns!$J$8)</f>
        <v/>
      </c>
      <c r="E23" s="28">
        <f>IF(Campaigns!$A$8="","",Campaigns!$K$8)</f>
        <v/>
      </c>
      <c r="F23" s="30">
        <f>IF(Campaigns!$A$8="","",Campaigns!$L$8)</f>
        <v/>
      </c>
      <c r="G23" s="15">
        <f>IF(Campaigns!$A$8="","",Campaigns!$I$8)</f>
        <v/>
      </c>
      <c r="H23" s="16">
        <f>IF(Campaigns!$A$8="","",Campaigns!$M$8)</f>
        <v/>
      </c>
    </row>
    <row r="24" ht="22" customHeight="1">
      <c r="A24" s="17">
        <f>IF(Campaigns!$A$9="","",Campaigns!$A$9)</f>
        <v/>
      </c>
      <c r="B24" s="17">
        <f>IF(Campaigns!$A$9="","",Campaigns!$B$9)</f>
        <v/>
      </c>
      <c r="C24" s="29">
        <f>IF(Campaigns!$A$9="","",IF(Campaigns!$H$9="","",Campaigns!$H$9))</f>
        <v/>
      </c>
      <c r="D24" s="29">
        <f>IF(Campaigns!$A$9="","",Campaigns!$J$9)</f>
        <v/>
      </c>
      <c r="E24" s="29">
        <f>IF(Campaigns!$A$9="","",Campaigns!$K$9)</f>
        <v/>
      </c>
      <c r="F24" s="31">
        <f>IF(Campaigns!$A$9="","",Campaigns!$L$9)</f>
        <v/>
      </c>
      <c r="G24" s="19">
        <f>IF(Campaigns!$A$9="","",Campaigns!$I$9)</f>
        <v/>
      </c>
      <c r="H24" s="20">
        <f>IF(Campaigns!$A$9="","",Campaigns!$M$9)</f>
        <v/>
      </c>
    </row>
    <row r="25" ht="22" customHeight="1">
      <c r="A25" s="14">
        <f>IF(Campaigns!$A$10="","",Campaigns!$A$10)</f>
        <v/>
      </c>
      <c r="B25" s="14">
        <f>IF(Campaigns!$A$10="","",Campaigns!$B$10)</f>
        <v/>
      </c>
      <c r="C25" s="28">
        <f>IF(Campaigns!$A$10="","",IF(Campaigns!$H$10="","",Campaigns!$H$10))</f>
        <v/>
      </c>
      <c r="D25" s="28">
        <f>IF(Campaigns!$A$10="","",Campaigns!$J$10)</f>
        <v/>
      </c>
      <c r="E25" s="28">
        <f>IF(Campaigns!$A$10="","",Campaigns!$K$10)</f>
        <v/>
      </c>
      <c r="F25" s="30">
        <f>IF(Campaigns!$A$10="","",Campaigns!$L$10)</f>
        <v/>
      </c>
      <c r="G25" s="15">
        <f>IF(Campaigns!$A$10="","",Campaigns!$I$10)</f>
        <v/>
      </c>
      <c r="H25" s="16">
        <f>IF(Campaigns!$A$10="","",Campaigns!$M$10)</f>
        <v/>
      </c>
    </row>
    <row r="26" ht="22" customHeight="1">
      <c r="A26" s="17">
        <f>IF(Campaigns!$A$11="","",Campaigns!$A$11)</f>
        <v/>
      </c>
      <c r="B26" s="17">
        <f>IF(Campaigns!$A$11="","",Campaigns!$B$11)</f>
        <v/>
      </c>
      <c r="C26" s="29">
        <f>IF(Campaigns!$A$11="","",IF(Campaigns!$H$11="","",Campaigns!$H$11))</f>
        <v/>
      </c>
      <c r="D26" s="29">
        <f>IF(Campaigns!$A$11="","",Campaigns!$J$11)</f>
        <v/>
      </c>
      <c r="E26" s="29">
        <f>IF(Campaigns!$A$11="","",Campaigns!$K$11)</f>
        <v/>
      </c>
      <c r="F26" s="31">
        <f>IF(Campaigns!$A$11="","",Campaigns!$L$11)</f>
        <v/>
      </c>
      <c r="G26" s="19">
        <f>IF(Campaigns!$A$11="","",Campaigns!$I$11)</f>
        <v/>
      </c>
      <c r="H26" s="20">
        <f>IF(Campaigns!$A$11="","",Campaigns!$M$11)</f>
        <v/>
      </c>
    </row>
    <row r="27" ht="22" customHeight="1">
      <c r="A27" s="14">
        <f>IF(Campaigns!$A$12="","",Campaigns!$A$12)</f>
        <v/>
      </c>
      <c r="B27" s="14">
        <f>IF(Campaigns!$A$12="","",Campaigns!$B$12)</f>
        <v/>
      </c>
      <c r="C27" s="28">
        <f>IF(Campaigns!$A$12="","",IF(Campaigns!$H$12="","",Campaigns!$H$12))</f>
        <v/>
      </c>
      <c r="D27" s="28">
        <f>IF(Campaigns!$A$12="","",Campaigns!$J$12)</f>
        <v/>
      </c>
      <c r="E27" s="28">
        <f>IF(Campaigns!$A$12="","",Campaigns!$K$12)</f>
        <v/>
      </c>
      <c r="F27" s="30">
        <f>IF(Campaigns!$A$12="","",Campaigns!$L$12)</f>
        <v/>
      </c>
      <c r="G27" s="15">
        <f>IF(Campaigns!$A$12="","",Campaigns!$I$12)</f>
        <v/>
      </c>
      <c r="H27" s="16">
        <f>IF(Campaigns!$A$12="","",Campaigns!$M$12)</f>
        <v/>
      </c>
    </row>
    <row r="28" ht="22" customHeight="1">
      <c r="A28" s="17">
        <f>IF(Campaigns!$A$13="","",Campaigns!$A$13)</f>
        <v/>
      </c>
      <c r="B28" s="17">
        <f>IF(Campaigns!$A$13="","",Campaigns!$B$13)</f>
        <v/>
      </c>
      <c r="C28" s="29">
        <f>IF(Campaigns!$A$13="","",IF(Campaigns!$H$13="","",Campaigns!$H$13))</f>
        <v/>
      </c>
      <c r="D28" s="29">
        <f>IF(Campaigns!$A$13="","",Campaigns!$J$13)</f>
        <v/>
      </c>
      <c r="E28" s="29">
        <f>IF(Campaigns!$A$13="","",Campaigns!$K$13)</f>
        <v/>
      </c>
      <c r="F28" s="31">
        <f>IF(Campaigns!$A$13="","",Campaigns!$L$13)</f>
        <v/>
      </c>
      <c r="G28" s="19">
        <f>IF(Campaigns!$A$13="","",Campaigns!$I$13)</f>
        <v/>
      </c>
      <c r="H28" s="20">
        <f>IF(Campaigns!$A$13="","",Campaigns!$M$13)</f>
        <v/>
      </c>
    </row>
    <row r="29" ht="22" customHeight="1">
      <c r="A29" s="14">
        <f>IF(Campaigns!$A$14="","",Campaigns!$A$14)</f>
        <v/>
      </c>
      <c r="B29" s="14">
        <f>IF(Campaigns!$A$14="","",Campaigns!$B$14)</f>
        <v/>
      </c>
      <c r="C29" s="28">
        <f>IF(Campaigns!$A$14="","",IF(Campaigns!$H$14="","",Campaigns!$H$14))</f>
        <v/>
      </c>
      <c r="D29" s="28">
        <f>IF(Campaigns!$A$14="","",Campaigns!$J$14)</f>
        <v/>
      </c>
      <c r="E29" s="28">
        <f>IF(Campaigns!$A$14="","",Campaigns!$K$14)</f>
        <v/>
      </c>
      <c r="F29" s="30">
        <f>IF(Campaigns!$A$14="","",Campaigns!$L$14)</f>
        <v/>
      </c>
      <c r="G29" s="15">
        <f>IF(Campaigns!$A$14="","",Campaigns!$I$14)</f>
        <v/>
      </c>
      <c r="H29" s="16">
        <f>IF(Campaigns!$A$14="","",Campaigns!$M$14)</f>
        <v/>
      </c>
    </row>
    <row r="30" ht="22" customHeight="1">
      <c r="A30" s="17">
        <f>IF(Campaigns!$A$15="","",Campaigns!$A$15)</f>
        <v/>
      </c>
      <c r="B30" s="17">
        <f>IF(Campaigns!$A$15="","",Campaigns!$B$15)</f>
        <v/>
      </c>
      <c r="C30" s="29">
        <f>IF(Campaigns!$A$15="","",IF(Campaigns!$H$15="","",Campaigns!$H$15))</f>
        <v/>
      </c>
      <c r="D30" s="29">
        <f>IF(Campaigns!$A$15="","",Campaigns!$J$15)</f>
        <v/>
      </c>
      <c r="E30" s="29">
        <f>IF(Campaigns!$A$15="","",Campaigns!$K$15)</f>
        <v/>
      </c>
      <c r="F30" s="31">
        <f>IF(Campaigns!$A$15="","",Campaigns!$L$15)</f>
        <v/>
      </c>
      <c r="G30" s="19">
        <f>IF(Campaigns!$A$15="","",Campaigns!$I$15)</f>
        <v/>
      </c>
      <c r="H30" s="20">
        <f>IF(Campaigns!$A$15="","",Campaigns!$M$15)</f>
        <v/>
      </c>
    </row>
  </sheetData>
  <autoFilter ref="A20:H30"/>
  <mergeCells count="1">
    <mergeCell ref="A1:P1"/>
  </mergeCells>
  <conditionalFormatting sqref="B10:B11">
    <cfRule type="expression" priority="1" dxfId="0">
      <formula>AND(ISNUMBER(B10),B10&gt;=0)</formula>
    </cfRule>
    <cfRule type="expression" priority="2" dxfId="1">
      <formula>AND(ISNUMBER(B10),B10&lt;0)</formula>
    </cfRule>
  </conditionalFormatting>
  <conditionalFormatting sqref="F21:F30">
    <cfRule type="expression" priority="3" dxfId="0">
      <formula>AND(ISNUMBER($F21),$F21&gt;=0)</formula>
    </cfRule>
    <cfRule type="expression" priority="4" dxfId="1">
      <formula>AND(ISNUMBER($F21),$F21&lt;0)</formula>
    </cfRule>
  </conditionalFormatting>
  <conditionalFormatting sqref="H21:H30">
    <cfRule type="expression" priority="5" dxfId="1">
      <formula>$H21&lt;&gt;""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5"/>
  <sheetViews>
    <sheetView showGridLines="0" zoomScale="8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3" customWidth="1" min="3" max="3"/>
    <col width="13" customWidth="1" min="4" max="4"/>
    <col width="20" customWidth="1" min="5" max="5"/>
    <col width="26" customWidth="1" min="6" max="6"/>
    <col width="15" customWidth="1" min="7" max="7"/>
    <col width="15" customWidth="1" min="8" max="8"/>
    <col width="14" customWidth="1" min="9" max="9"/>
    <col width="19" customWidth="1" min="10" max="10"/>
    <col width="16" customWidth="1" min="11" max="11"/>
    <col width="12" customWidth="1" min="12" max="12"/>
    <col width="22" customWidth="1" min="13" max="13"/>
  </cols>
  <sheetData>
    <row r="1" ht="28" customHeight="1">
      <c r="A1" s="1" t="inlineStr">
        <is>
          <t>Campaign Records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7" t="n"/>
    </row>
    <row r="2" ht="30" customHeight="1">
      <c r="A2" s="3" t="inlineStr">
        <is>
          <t>Enter campaign administration data in the yellow cells. All sample campaigns, owners, and amounts are fictional.</t>
        </is>
      </c>
    </row>
    <row r="3"/>
    <row r="4"/>
    <row r="5" ht="32" customHeight="1">
      <c r="A5" s="13" t="inlineStr">
        <is>
          <t>Campaign ID</t>
        </is>
      </c>
      <c r="B5" s="13" t="inlineStr">
        <is>
          <t>Campaign Name</t>
        </is>
      </c>
      <c r="C5" s="13" t="inlineStr">
        <is>
          <t>Start Date</t>
        </is>
      </c>
      <c r="D5" s="13" t="inlineStr">
        <is>
          <t>End Date</t>
        </is>
      </c>
      <c r="E5" s="13" t="inlineStr">
        <is>
          <t>Channel</t>
        </is>
      </c>
      <c r="F5" s="13" t="inlineStr">
        <is>
          <t>Owner</t>
        </is>
      </c>
      <c r="G5" s="13" t="inlineStr">
        <is>
          <t>Budget</t>
        </is>
      </c>
      <c r="H5" s="13" t="inlineStr">
        <is>
          <t>Actual Cost</t>
        </is>
      </c>
      <c r="I5" s="13" t="inlineStr">
        <is>
          <t>Status</t>
        </is>
      </c>
      <c r="J5" s="13" t="inlineStr">
        <is>
          <t>Attributed Revenue</t>
        </is>
      </c>
      <c r="K5" s="13" t="inlineStr">
        <is>
          <t>Net Return</t>
        </is>
      </c>
      <c r="L5" s="13" t="inlineStr">
        <is>
          <t>ROI</t>
        </is>
      </c>
      <c r="M5" s="13" t="inlineStr">
        <is>
          <t>Human Check</t>
        </is>
      </c>
    </row>
    <row r="6" ht="20" customHeight="1">
      <c r="A6" s="21" t="inlineStr">
        <is>
          <t>FIC-CMP-001</t>
        </is>
      </c>
      <c r="B6" s="21" t="inlineStr">
        <is>
          <t>Welcome Bundle Mailer</t>
        </is>
      </c>
      <c r="C6" s="22" t="n">
        <v>46027</v>
      </c>
      <c r="D6" s="22" t="n">
        <v>46068</v>
      </c>
      <c r="E6" s="21" t="inlineStr">
        <is>
          <t>Direct Mail</t>
        </is>
      </c>
      <c r="F6" s="21" t="inlineStr">
        <is>
          <t>Avery North (Fictional)</t>
        </is>
      </c>
      <c r="G6" s="32" t="n">
        <v>4500</v>
      </c>
      <c r="H6" s="32" t="n">
        <v>4200</v>
      </c>
      <c r="I6" s="24" t="inlineStr">
        <is>
          <t>Complete</t>
        </is>
      </c>
      <c r="J6" s="29">
        <f>IF(OR($A6="",Assumptions!$J$6=""),"",IFERROR(SUMIFS(Transactions!$F$6:$F$105,Transactions!$A$6:$A$105,$A6,Transactions!$H$6:$H$105,Assumptions!$J$6),""))</f>
        <v/>
      </c>
      <c r="K6" s="29">
        <f>IF(OR($A6="",$H6="",$J6=""),"",IFERROR($J6-$H6,""))</f>
        <v/>
      </c>
      <c r="L6" s="31">
        <f>IF(OR($A6="",$H6="",$H6&lt;=0,$K6=""),"",IFERROR($K6/$H6,""))</f>
        <v/>
      </c>
      <c r="M6" s="20">
        <f>IF($A6="","",IF($H6="","Enter actual cost",IF(AND($H6=0,$J6&gt;0),"Check $0 cost",IF(AND($G6&lt;&gt;"",$H6&gt;$G6),"Review over budget",IF(AND(ISNUMBER($L6),$L6&lt;Assumptions!$J$5),"Review low ROI","")))))</f>
        <v/>
      </c>
    </row>
    <row r="7" ht="20" customHeight="1">
      <c r="A7" s="21" t="inlineStr">
        <is>
          <t>FIC-CMP-002</t>
        </is>
      </c>
      <c r="B7" s="21" t="inlineStr">
        <is>
          <t>Small Business Email</t>
        </is>
      </c>
      <c r="C7" s="22" t="n">
        <v>46054</v>
      </c>
      <c r="D7" s="22" t="n">
        <v>46112</v>
      </c>
      <c r="E7" s="21" t="inlineStr">
        <is>
          <t>Email</t>
        </is>
      </c>
      <c r="F7" s="21" t="inlineStr">
        <is>
          <t>Jordan Vale (Fictional)</t>
        </is>
      </c>
      <c r="G7" s="32" t="n">
        <v>3000</v>
      </c>
      <c r="H7" s="32" t="n">
        <v>2750</v>
      </c>
      <c r="I7" s="24" t="inlineStr">
        <is>
          <t>Complete</t>
        </is>
      </c>
      <c r="J7" s="28">
        <f>IF(OR($A7="",Assumptions!$J$6=""),"",IFERROR(SUMIFS(Transactions!$F$6:$F$105,Transactions!$A$6:$A$105,$A7,Transactions!$H$6:$H$105,Assumptions!$J$6),""))</f>
        <v/>
      </c>
      <c r="K7" s="28">
        <f>IF(OR($A7="",$H7="",$J7=""),"",IFERROR($J7-$H7,""))</f>
        <v/>
      </c>
      <c r="L7" s="30">
        <f>IF(OR($A7="",$H7="",$H7&lt;=0,$K7=""),"",IFERROR($K7/$H7,""))</f>
        <v/>
      </c>
      <c r="M7" s="16">
        <f>IF($A7="","",IF($H7="","Enter actual cost",IF(AND($H7=0,$J7&gt;0),"Check $0 cost",IF(AND($G7&lt;&gt;"",$H7&gt;$G7),"Review over budget",IF(AND(ISNUMBER($L7),$L7&lt;Assumptions!$J$5),"Review low ROI","")))))</f>
        <v/>
      </c>
    </row>
    <row r="8" ht="20" customHeight="1">
      <c r="A8" s="21" t="inlineStr">
        <is>
          <t>FIC-CMP-003</t>
        </is>
      </c>
      <c r="B8" s="21" t="inlineStr">
        <is>
          <t>Community Booth Pilot</t>
        </is>
      </c>
      <c r="C8" s="22" t="n">
        <v>46122</v>
      </c>
      <c r="D8" s="22" t="n">
        <v>46124</v>
      </c>
      <c r="E8" s="21" t="inlineStr">
        <is>
          <t>Community Event</t>
        </is>
      </c>
      <c r="F8" s="21" t="inlineStr">
        <is>
          <t>Morgan Cedar (Fictional)</t>
        </is>
      </c>
      <c r="G8" s="32" t="n">
        <v>6000</v>
      </c>
      <c r="H8" s="32" t="n">
        <v>6350</v>
      </c>
      <c r="I8" s="24" t="inlineStr">
        <is>
          <t>Complete</t>
        </is>
      </c>
      <c r="J8" s="29">
        <f>IF(OR($A8="",Assumptions!$J$6=""),"",IFERROR(SUMIFS(Transactions!$F$6:$F$105,Transactions!$A$6:$A$105,$A8,Transactions!$H$6:$H$105,Assumptions!$J$6),""))</f>
        <v/>
      </c>
      <c r="K8" s="29">
        <f>IF(OR($A8="",$H8="",$J8=""),"",IFERROR($J8-$H8,""))</f>
        <v/>
      </c>
      <c r="L8" s="31">
        <f>IF(OR($A8="",$H8="",$H8&lt;=0,$K8=""),"",IFERROR($K8/$H8,""))</f>
        <v/>
      </c>
      <c r="M8" s="20">
        <f>IF($A8="","",IF($H8="","Enter actual cost",IF(AND($H8=0,$J8&gt;0),"Check $0 cost",IF(AND($G8&lt;&gt;"",$H8&gt;$G8),"Review over budget",IF(AND(ISNUMBER($L8),$L8&lt;Assumptions!$J$5),"Review low ROI","")))))</f>
        <v/>
      </c>
    </row>
    <row r="9" ht="20" customHeight="1">
      <c r="A9" s="21" t="inlineStr">
        <is>
          <t>FIC-CMP-004</t>
        </is>
      </c>
      <c r="B9" s="21" t="inlineStr">
        <is>
          <t>Summer Referral Outreach</t>
        </is>
      </c>
      <c r="C9" s="22" t="n">
        <v>46143</v>
      </c>
      <c r="D9" s="22" t="n">
        <v>46234</v>
      </c>
      <c r="E9" s="21" t="inlineStr">
        <is>
          <t>Referral Outreach</t>
        </is>
      </c>
      <c r="F9" s="21" t="inlineStr">
        <is>
          <t>Riley Harbor (Fictional)</t>
        </is>
      </c>
      <c r="G9" s="32" t="n">
        <v>2500</v>
      </c>
      <c r="H9" s="32" t="n">
        <v>1900</v>
      </c>
      <c r="I9" s="24" t="inlineStr">
        <is>
          <t>Complete</t>
        </is>
      </c>
      <c r="J9" s="28">
        <f>IF(OR($A9="",Assumptions!$J$6=""),"",IFERROR(SUMIFS(Transactions!$F$6:$F$105,Transactions!$A$6:$A$105,$A9,Transactions!$H$6:$H$105,Assumptions!$J$6),""))</f>
        <v/>
      </c>
      <c r="K9" s="28">
        <f>IF(OR($A9="",$H9="",$J9=""),"",IFERROR($J9-$H9,""))</f>
        <v/>
      </c>
      <c r="L9" s="30">
        <f>IF(OR($A9="",$H9="",$H9&lt;=0,$K9=""),"",IFERROR($K9/$H9,""))</f>
        <v/>
      </c>
      <c r="M9" s="16">
        <f>IF($A9="","",IF($H9="","Enter actual cost",IF(AND($H9=0,$J9&gt;0),"Check $0 cost",IF(AND($G9&lt;&gt;"",$H9&gt;$G9),"Review over budget",IF(AND(ISNUMBER($L9),$L9&lt;Assumptions!$J$5),"Review low ROI","")))))</f>
        <v/>
      </c>
    </row>
    <row r="10" ht="20" customHeight="1">
      <c r="A10" s="21" t="inlineStr">
        <is>
          <t>FIC-CMP-005</t>
        </is>
      </c>
      <c r="B10" s="21" t="inlineStr">
        <is>
          <t>Home Review Digital Ads</t>
        </is>
      </c>
      <c r="C10" s="22" t="n">
        <v>46188</v>
      </c>
      <c r="D10" s="22" t="n">
        <v>46249</v>
      </c>
      <c r="E10" s="21" t="inlineStr">
        <is>
          <t>Digital Ad</t>
        </is>
      </c>
      <c r="F10" s="21" t="inlineStr">
        <is>
          <t>Avery North (Fictional)</t>
        </is>
      </c>
      <c r="G10" s="32" t="n">
        <v>5200</v>
      </c>
      <c r="H10" s="32" t="n">
        <v>4980</v>
      </c>
      <c r="I10" s="24" t="inlineStr">
        <is>
          <t>Complete</t>
        </is>
      </c>
      <c r="J10" s="29">
        <f>IF(OR($A10="",Assumptions!$J$6=""),"",IFERROR(SUMIFS(Transactions!$F$6:$F$105,Transactions!$A$6:$A$105,$A10,Transactions!$H$6:$H$105,Assumptions!$J$6),""))</f>
        <v/>
      </c>
      <c r="K10" s="29">
        <f>IF(OR($A10="",$H10="",$J10=""),"",IFERROR($J10-$H10,""))</f>
        <v/>
      </c>
      <c r="L10" s="31">
        <f>IF(OR($A10="",$H10="",$H10&lt;=0,$K10=""),"",IFERROR($K10/$H10,""))</f>
        <v/>
      </c>
      <c r="M10" s="20">
        <f>IF($A10="","",IF($H10="","Enter actual cost",IF(AND($H10=0,$J10&gt;0),"Check $0 cost",IF(AND($G10&lt;&gt;"",$H10&gt;$G10),"Review over budget",IF(AND(ISNUMBER($L10),$L10&lt;Assumptions!$J$5),"Review low ROI","")))))</f>
        <v/>
      </c>
    </row>
    <row r="11" ht="20" customHeight="1">
      <c r="A11" s="21" t="inlineStr">
        <is>
          <t>FIC-CMP-006</t>
        </is>
      </c>
      <c r="B11" s="21" t="inlineStr">
        <is>
          <t>Fictional Farm Postcard</t>
        </is>
      </c>
      <c r="C11" s="22" t="n">
        <v>46204</v>
      </c>
      <c r="D11" s="22" t="n">
        <v>46295</v>
      </c>
      <c r="E11" s="21" t="inlineStr">
        <is>
          <t>Direct Mail</t>
        </is>
      </c>
      <c r="F11" s="21" t="inlineStr">
        <is>
          <t>Jordan Vale (Fictional)</t>
        </is>
      </c>
      <c r="G11" s="32" t="n">
        <v>4100</v>
      </c>
      <c r="H11" s="32" t="n">
        <v>3000</v>
      </c>
      <c r="I11" s="24" t="inlineStr">
        <is>
          <t>Active</t>
        </is>
      </c>
      <c r="J11" s="28">
        <f>IF(OR($A11="",Assumptions!$J$6=""),"",IFERROR(SUMIFS(Transactions!$F$6:$F$105,Transactions!$A$6:$A$105,$A11,Transactions!$H$6:$H$105,Assumptions!$J$6),""))</f>
        <v/>
      </c>
      <c r="K11" s="28">
        <f>IF(OR($A11="",$H11="",$J11=""),"",IFERROR($J11-$H11,""))</f>
        <v/>
      </c>
      <c r="L11" s="30">
        <f>IF(OR($A11="",$H11="",$H11&lt;=0,$K11=""),"",IFERROR($K11/$H11,""))</f>
        <v/>
      </c>
      <c r="M11" s="16">
        <f>IF($A11="","",IF($H11="","Enter actual cost",IF(AND($H11=0,$J11&gt;0),"Check $0 cost",IF(AND($G11&lt;&gt;"",$H11&gt;$G11),"Review over budget",IF(AND(ISNUMBER($L11),$L11&lt;Assumptions!$J$5),"Review low ROI","")))))</f>
        <v/>
      </c>
    </row>
    <row r="12" ht="20" customHeight="1">
      <c r="A12" s="21" t="inlineStr">
        <is>
          <t>FIC-CMP-007</t>
        </is>
      </c>
      <c r="B12" s="21" t="inlineStr">
        <is>
          <t>Fall Account Check-In</t>
        </is>
      </c>
      <c r="C12" s="22" t="n">
        <v>46266</v>
      </c>
      <c r="D12" s="22" t="n">
        <v>46326</v>
      </c>
      <c r="E12" s="21" t="inlineStr">
        <is>
          <t>Email</t>
        </is>
      </c>
      <c r="F12" s="21" t="inlineStr">
        <is>
          <t>Morgan Cedar (Fictional)</t>
        </is>
      </c>
      <c r="G12" s="32" t="n">
        <v>2800</v>
      </c>
      <c r="H12" s="32" t="n">
        <v>750</v>
      </c>
      <c r="I12" s="24" t="inlineStr">
        <is>
          <t>Active</t>
        </is>
      </c>
      <c r="J12" s="29">
        <f>IF(OR($A12="",Assumptions!$J$6=""),"",IFERROR(SUMIFS(Transactions!$F$6:$F$105,Transactions!$A$6:$A$105,$A12,Transactions!$H$6:$H$105,Assumptions!$J$6),""))</f>
        <v/>
      </c>
      <c r="K12" s="29">
        <f>IF(OR($A12="",$H12="",$J12=""),"",IFERROR($J12-$H12,""))</f>
        <v/>
      </c>
      <c r="L12" s="31">
        <f>IF(OR($A12="",$H12="",$H12&lt;=0,$K12=""),"",IFERROR($K12/$H12,""))</f>
        <v/>
      </c>
      <c r="M12" s="20">
        <f>IF($A12="","",IF($H12="","Enter actual cost",IF(AND($H12=0,$J12&gt;0),"Check $0 cost",IF(AND($G12&lt;&gt;"",$H12&gt;$G12),"Review over budget",IF(AND(ISNUMBER($L12),$L12&lt;Assumptions!$J$5),"Review low ROI","")))))</f>
        <v/>
      </c>
    </row>
    <row r="13" ht="20" customHeight="1">
      <c r="A13" s="21" t="inlineStr">
        <is>
          <t>FIC-CMP-008</t>
        </is>
      </c>
      <c r="B13" s="21" t="inlineStr">
        <is>
          <t>Year-End Business Review</t>
        </is>
      </c>
      <c r="C13" s="22" t="n">
        <v>46296</v>
      </c>
      <c r="D13" s="22" t="n">
        <v>46371</v>
      </c>
      <c r="E13" s="21" t="inlineStr">
        <is>
          <t>Email</t>
        </is>
      </c>
      <c r="F13" s="21" t="inlineStr">
        <is>
          <t>Riley Harbor (Fictional)</t>
        </is>
      </c>
      <c r="G13" s="32" t="n">
        <v>3600</v>
      </c>
      <c r="H13" s="32" t="n"/>
      <c r="I13" s="24" t="inlineStr">
        <is>
          <t>Planned</t>
        </is>
      </c>
      <c r="J13" s="28">
        <f>IF(OR($A13="",Assumptions!$J$6=""),"",IFERROR(SUMIFS(Transactions!$F$6:$F$105,Transactions!$A$6:$A$105,$A13,Transactions!$H$6:$H$105,Assumptions!$J$6),""))</f>
        <v/>
      </c>
      <c r="K13" s="28">
        <f>IF(OR($A13="",$H13="",$J13=""),"",IFERROR($J13-$H13,""))</f>
        <v/>
      </c>
      <c r="L13" s="30">
        <f>IF(OR($A13="",$H13="",$H13&lt;=0,$K13=""),"",IFERROR($K13/$H13,""))</f>
        <v/>
      </c>
      <c r="M13" s="16">
        <f>IF($A13="","",IF($H13="","Enter actual cost",IF(AND($H13=0,$J13&gt;0),"Check $0 cost",IF(AND($G13&lt;&gt;"",$H13&gt;$G13),"Review over budget",IF(AND(ISNUMBER($L13),$L13&lt;Assumptions!$J$5),"Review low ROI","")))))</f>
        <v/>
      </c>
    </row>
    <row r="14" ht="20" customHeight="1">
      <c r="A14" s="21" t="inlineStr">
        <is>
          <t>FIC-CMP-009</t>
        </is>
      </c>
      <c r="B14" s="21" t="inlineStr">
        <is>
          <t>Neighborhood Sponsor Test</t>
        </is>
      </c>
      <c r="C14" s="22" t="n">
        <v>46254</v>
      </c>
      <c r="D14" s="22" t="n">
        <v>46285</v>
      </c>
      <c r="E14" s="21" t="inlineStr">
        <is>
          <t>Community Event</t>
        </is>
      </c>
      <c r="F14" s="21" t="inlineStr">
        <is>
          <t>Avery North (Fictional)</t>
        </is>
      </c>
      <c r="G14" s="32" t="n">
        <v>1800</v>
      </c>
      <c r="H14" s="32" t="n">
        <v>1250</v>
      </c>
      <c r="I14" s="24" t="inlineStr">
        <is>
          <t>Active</t>
        </is>
      </c>
      <c r="J14" s="29">
        <f>IF(OR($A14="",Assumptions!$J$6=""),"",IFERROR(SUMIFS(Transactions!$F$6:$F$105,Transactions!$A$6:$A$105,$A14,Transactions!$H$6:$H$105,Assumptions!$J$6),""))</f>
        <v/>
      </c>
      <c r="K14" s="29">
        <f>IF(OR($A14="",$H14="",$J14=""),"",IFERROR($J14-$H14,""))</f>
        <v/>
      </c>
      <c r="L14" s="31">
        <f>IF(OR($A14="",$H14="",$H14&lt;=0,$K14=""),"",IFERROR($K14/$H14,""))</f>
        <v/>
      </c>
      <c r="M14" s="20">
        <f>IF($A14="","",IF($H14="","Enter actual cost",IF(AND($H14=0,$J14&gt;0),"Check $0 cost",IF(AND($G14&lt;&gt;"",$H14&gt;$G14),"Review over budget",IF(AND(ISNUMBER($L14),$L14&lt;Assumptions!$J$5),"Review low ROI","")))))</f>
        <v/>
      </c>
    </row>
    <row r="15" ht="20" customHeight="1">
      <c r="A15" s="21" t="inlineStr">
        <is>
          <t>FIC-CMP-010</t>
        </is>
      </c>
      <c r="B15" s="21" t="inlineStr">
        <is>
          <t>No-Cost Referral Reminder</t>
        </is>
      </c>
      <c r="C15" s="22" t="n">
        <v>46235</v>
      </c>
      <c r="D15" s="22" t="n">
        <v>46265</v>
      </c>
      <c r="E15" s="21" t="inlineStr">
        <is>
          <t>Referral Outreach</t>
        </is>
      </c>
      <c r="F15" s="21" t="inlineStr">
        <is>
          <t>Jordan Vale (Fictional)</t>
        </is>
      </c>
      <c r="G15" s="32" t="n">
        <v>0</v>
      </c>
      <c r="H15" s="32" t="n">
        <v>0</v>
      </c>
      <c r="I15" s="24" t="inlineStr">
        <is>
          <t>Complete</t>
        </is>
      </c>
      <c r="J15" s="28">
        <f>IF(OR($A15="",Assumptions!$J$6=""),"",IFERROR(SUMIFS(Transactions!$F$6:$F$105,Transactions!$A$6:$A$105,$A15,Transactions!$H$6:$H$105,Assumptions!$J$6),""))</f>
        <v/>
      </c>
      <c r="K15" s="28">
        <f>IF(OR($A15="",$H15="",$J15=""),"",IFERROR($J15-$H15,""))</f>
        <v/>
      </c>
      <c r="L15" s="30">
        <f>IF(OR($A15="",$H15="",$H15&lt;=0,$K15=""),"",IFERROR($K15/$H15,""))</f>
        <v/>
      </c>
      <c r="M15" s="16">
        <f>IF($A15="","",IF($H15="","Enter actual cost",IF(AND($H15=0,$J15&gt;0),"Check $0 cost",IF(AND($G15&lt;&gt;"",$H15&gt;$G15),"Review over budget",IF(AND(ISNUMBER($L15),$L15&lt;Assumptions!$J$5),"Review low ROI","")))))</f>
        <v/>
      </c>
    </row>
    <row r="16" ht="20" customHeight="1">
      <c r="A16" s="21" t="n"/>
      <c r="B16" s="21" t="n"/>
      <c r="C16" s="22" t="n"/>
      <c r="D16" s="22" t="n"/>
      <c r="E16" s="21" t="n"/>
      <c r="F16" s="21" t="n"/>
      <c r="G16" s="32" t="n"/>
      <c r="H16" s="32" t="n"/>
      <c r="I16" s="24" t="n"/>
      <c r="J16" s="29">
        <f>IF(OR($A16="",Assumptions!$J$6=""),"",IFERROR(SUMIFS(Transactions!$F$6:$F$105,Transactions!$A$6:$A$105,$A16,Transactions!$H$6:$H$105,Assumptions!$J$6),""))</f>
        <v/>
      </c>
      <c r="K16" s="29">
        <f>IF(OR($A16="",$H16="",$J16=""),"",IFERROR($J16-$H16,""))</f>
        <v/>
      </c>
      <c r="L16" s="31">
        <f>IF(OR($A16="",$H16="",$H16&lt;=0,$K16=""),"",IFERROR($K16/$H16,""))</f>
        <v/>
      </c>
      <c r="M16" s="20">
        <f>IF($A16="","",IF($H16="","Enter actual cost",IF(AND($H16=0,$J16&gt;0),"Check $0 cost",IF(AND($G16&lt;&gt;"",$H16&gt;$G16),"Review over budget",IF(AND(ISNUMBER($L16),$L16&lt;Assumptions!$J$5),"Review low ROI","")))))</f>
        <v/>
      </c>
    </row>
    <row r="17" ht="20" customHeight="1">
      <c r="A17" s="21" t="n"/>
      <c r="B17" s="21" t="n"/>
      <c r="C17" s="22" t="n"/>
      <c r="D17" s="22" t="n"/>
      <c r="E17" s="21" t="n"/>
      <c r="F17" s="21" t="n"/>
      <c r="G17" s="32" t="n"/>
      <c r="H17" s="32" t="n"/>
      <c r="I17" s="24" t="n"/>
      <c r="J17" s="28">
        <f>IF(OR($A17="",Assumptions!$J$6=""),"",IFERROR(SUMIFS(Transactions!$F$6:$F$105,Transactions!$A$6:$A$105,$A17,Transactions!$H$6:$H$105,Assumptions!$J$6),""))</f>
        <v/>
      </c>
      <c r="K17" s="28">
        <f>IF(OR($A17="",$H17="",$J17=""),"",IFERROR($J17-$H17,""))</f>
        <v/>
      </c>
      <c r="L17" s="30">
        <f>IF(OR($A17="",$H17="",$H17&lt;=0,$K17=""),"",IFERROR($K17/$H17,""))</f>
        <v/>
      </c>
      <c r="M17" s="16">
        <f>IF($A17="","",IF($H17="","Enter actual cost",IF(AND($H17=0,$J17&gt;0),"Check $0 cost",IF(AND($G17&lt;&gt;"",$H17&gt;$G17),"Review over budget",IF(AND(ISNUMBER($L17),$L17&lt;Assumptions!$J$5),"Review low ROI","")))))</f>
        <v/>
      </c>
    </row>
    <row r="18" ht="20" customHeight="1">
      <c r="A18" s="21" t="n"/>
      <c r="B18" s="21" t="n"/>
      <c r="C18" s="22" t="n"/>
      <c r="D18" s="22" t="n"/>
      <c r="E18" s="21" t="n"/>
      <c r="F18" s="21" t="n"/>
      <c r="G18" s="32" t="n"/>
      <c r="H18" s="32" t="n"/>
      <c r="I18" s="24" t="n"/>
      <c r="J18" s="29">
        <f>IF(OR($A18="",Assumptions!$J$6=""),"",IFERROR(SUMIFS(Transactions!$F$6:$F$105,Transactions!$A$6:$A$105,$A18,Transactions!$H$6:$H$105,Assumptions!$J$6),""))</f>
        <v/>
      </c>
      <c r="K18" s="29">
        <f>IF(OR($A18="",$H18="",$J18=""),"",IFERROR($J18-$H18,""))</f>
        <v/>
      </c>
      <c r="L18" s="31">
        <f>IF(OR($A18="",$H18="",$H18&lt;=0,$K18=""),"",IFERROR($K18/$H18,""))</f>
        <v/>
      </c>
      <c r="M18" s="20">
        <f>IF($A18="","",IF($H18="","Enter actual cost",IF(AND($H18=0,$J18&gt;0),"Check $0 cost",IF(AND($G18&lt;&gt;"",$H18&gt;$G18),"Review over budget",IF(AND(ISNUMBER($L18),$L18&lt;Assumptions!$J$5),"Review low ROI","")))))</f>
        <v/>
      </c>
    </row>
    <row r="19" ht="20" customHeight="1">
      <c r="A19" s="21" t="n"/>
      <c r="B19" s="21" t="n"/>
      <c r="C19" s="22" t="n"/>
      <c r="D19" s="22" t="n"/>
      <c r="E19" s="21" t="n"/>
      <c r="F19" s="21" t="n"/>
      <c r="G19" s="32" t="n"/>
      <c r="H19" s="32" t="n"/>
      <c r="I19" s="24" t="n"/>
      <c r="J19" s="28">
        <f>IF(OR($A19="",Assumptions!$J$6=""),"",IFERROR(SUMIFS(Transactions!$F$6:$F$105,Transactions!$A$6:$A$105,$A19,Transactions!$H$6:$H$105,Assumptions!$J$6),""))</f>
        <v/>
      </c>
      <c r="K19" s="28">
        <f>IF(OR($A19="",$H19="",$J19=""),"",IFERROR($J19-$H19,""))</f>
        <v/>
      </c>
      <c r="L19" s="30">
        <f>IF(OR($A19="",$H19="",$H19&lt;=0,$K19=""),"",IFERROR($K19/$H19,""))</f>
        <v/>
      </c>
      <c r="M19" s="16">
        <f>IF($A19="","",IF($H19="","Enter actual cost",IF(AND($H19=0,$J19&gt;0),"Check $0 cost",IF(AND($G19&lt;&gt;"",$H19&gt;$G19),"Review over budget",IF(AND(ISNUMBER($L19),$L19&lt;Assumptions!$J$5),"Review low ROI","")))))</f>
        <v/>
      </c>
    </row>
    <row r="20" ht="20" customHeight="1">
      <c r="A20" s="21" t="n"/>
      <c r="B20" s="21" t="n"/>
      <c r="C20" s="22" t="n"/>
      <c r="D20" s="22" t="n"/>
      <c r="E20" s="21" t="n"/>
      <c r="F20" s="21" t="n"/>
      <c r="G20" s="32" t="n"/>
      <c r="H20" s="32" t="n"/>
      <c r="I20" s="24" t="n"/>
      <c r="J20" s="29">
        <f>IF(OR($A20="",Assumptions!$J$6=""),"",IFERROR(SUMIFS(Transactions!$F$6:$F$105,Transactions!$A$6:$A$105,$A20,Transactions!$H$6:$H$105,Assumptions!$J$6),""))</f>
        <v/>
      </c>
      <c r="K20" s="29">
        <f>IF(OR($A20="",$H20="",$J20=""),"",IFERROR($J20-$H20,""))</f>
        <v/>
      </c>
      <c r="L20" s="31">
        <f>IF(OR($A20="",$H20="",$H20&lt;=0,$K20=""),"",IFERROR($K20/$H20,""))</f>
        <v/>
      </c>
      <c r="M20" s="20">
        <f>IF($A20="","",IF($H20="","Enter actual cost",IF(AND($H20=0,$J20&gt;0),"Check $0 cost",IF(AND($G20&lt;&gt;"",$H20&gt;$G20),"Review over budget",IF(AND(ISNUMBER($L20),$L20&lt;Assumptions!$J$5),"Review low ROI","")))))</f>
        <v/>
      </c>
    </row>
    <row r="21" ht="20" customHeight="1">
      <c r="A21" s="21" t="n"/>
      <c r="B21" s="21" t="n"/>
      <c r="C21" s="22" t="n"/>
      <c r="D21" s="22" t="n"/>
      <c r="E21" s="21" t="n"/>
      <c r="F21" s="21" t="n"/>
      <c r="G21" s="32" t="n"/>
      <c r="H21" s="32" t="n"/>
      <c r="I21" s="24" t="n"/>
      <c r="J21" s="28">
        <f>IF(OR($A21="",Assumptions!$J$6=""),"",IFERROR(SUMIFS(Transactions!$F$6:$F$105,Transactions!$A$6:$A$105,$A21,Transactions!$H$6:$H$105,Assumptions!$J$6),""))</f>
        <v/>
      </c>
      <c r="K21" s="28">
        <f>IF(OR($A21="",$H21="",$J21=""),"",IFERROR($J21-$H21,""))</f>
        <v/>
      </c>
      <c r="L21" s="30">
        <f>IF(OR($A21="",$H21="",$H21&lt;=0,$K21=""),"",IFERROR($K21/$H21,""))</f>
        <v/>
      </c>
      <c r="M21" s="16">
        <f>IF($A21="","",IF($H21="","Enter actual cost",IF(AND($H21=0,$J21&gt;0),"Check $0 cost",IF(AND($G21&lt;&gt;"",$H21&gt;$G21),"Review over budget",IF(AND(ISNUMBER($L21),$L21&lt;Assumptions!$J$5),"Review low ROI","")))))</f>
        <v/>
      </c>
    </row>
    <row r="22" ht="20" customHeight="1">
      <c r="A22" s="21" t="n"/>
      <c r="B22" s="21" t="n"/>
      <c r="C22" s="22" t="n"/>
      <c r="D22" s="22" t="n"/>
      <c r="E22" s="21" t="n"/>
      <c r="F22" s="21" t="n"/>
      <c r="G22" s="32" t="n"/>
      <c r="H22" s="32" t="n"/>
      <c r="I22" s="24" t="n"/>
      <c r="J22" s="29">
        <f>IF(OR($A22="",Assumptions!$J$6=""),"",IFERROR(SUMIFS(Transactions!$F$6:$F$105,Transactions!$A$6:$A$105,$A22,Transactions!$H$6:$H$105,Assumptions!$J$6),""))</f>
        <v/>
      </c>
      <c r="K22" s="29">
        <f>IF(OR($A22="",$H22="",$J22=""),"",IFERROR($J22-$H22,""))</f>
        <v/>
      </c>
      <c r="L22" s="31">
        <f>IF(OR($A22="",$H22="",$H22&lt;=0,$K22=""),"",IFERROR($K22/$H22,""))</f>
        <v/>
      </c>
      <c r="M22" s="20">
        <f>IF($A22="","",IF($H22="","Enter actual cost",IF(AND($H22=0,$J22&gt;0),"Check $0 cost",IF(AND($G22&lt;&gt;"",$H22&gt;$G22),"Review over budget",IF(AND(ISNUMBER($L22),$L22&lt;Assumptions!$J$5),"Review low ROI","")))))</f>
        <v/>
      </c>
    </row>
    <row r="23" ht="20" customHeight="1">
      <c r="A23" s="21" t="n"/>
      <c r="B23" s="21" t="n"/>
      <c r="C23" s="22" t="n"/>
      <c r="D23" s="22" t="n"/>
      <c r="E23" s="21" t="n"/>
      <c r="F23" s="21" t="n"/>
      <c r="G23" s="32" t="n"/>
      <c r="H23" s="32" t="n"/>
      <c r="I23" s="24" t="n"/>
      <c r="J23" s="28">
        <f>IF(OR($A23="",Assumptions!$J$6=""),"",IFERROR(SUMIFS(Transactions!$F$6:$F$105,Transactions!$A$6:$A$105,$A23,Transactions!$H$6:$H$105,Assumptions!$J$6),""))</f>
        <v/>
      </c>
      <c r="K23" s="28">
        <f>IF(OR($A23="",$H23="",$J23=""),"",IFERROR($J23-$H23,""))</f>
        <v/>
      </c>
      <c r="L23" s="30">
        <f>IF(OR($A23="",$H23="",$H23&lt;=0,$K23=""),"",IFERROR($K23/$H23,""))</f>
        <v/>
      </c>
      <c r="M23" s="16">
        <f>IF($A23="","",IF($H23="","Enter actual cost",IF(AND($H23=0,$J23&gt;0),"Check $0 cost",IF(AND($G23&lt;&gt;"",$H23&gt;$G23),"Review over budget",IF(AND(ISNUMBER($L23),$L23&lt;Assumptions!$J$5),"Review low ROI","")))))</f>
        <v/>
      </c>
    </row>
    <row r="24" ht="20" customHeight="1">
      <c r="A24" s="21" t="n"/>
      <c r="B24" s="21" t="n"/>
      <c r="C24" s="22" t="n"/>
      <c r="D24" s="22" t="n"/>
      <c r="E24" s="21" t="n"/>
      <c r="F24" s="21" t="n"/>
      <c r="G24" s="32" t="n"/>
      <c r="H24" s="32" t="n"/>
      <c r="I24" s="24" t="n"/>
      <c r="J24" s="29">
        <f>IF(OR($A24="",Assumptions!$J$6=""),"",IFERROR(SUMIFS(Transactions!$F$6:$F$105,Transactions!$A$6:$A$105,$A24,Transactions!$H$6:$H$105,Assumptions!$J$6),""))</f>
        <v/>
      </c>
      <c r="K24" s="29">
        <f>IF(OR($A24="",$H24="",$J24=""),"",IFERROR($J24-$H24,""))</f>
        <v/>
      </c>
      <c r="L24" s="31">
        <f>IF(OR($A24="",$H24="",$H24&lt;=0,$K24=""),"",IFERROR($K24/$H24,""))</f>
        <v/>
      </c>
      <c r="M24" s="20">
        <f>IF($A24="","",IF($H24="","Enter actual cost",IF(AND($H24=0,$J24&gt;0),"Check $0 cost",IF(AND($G24&lt;&gt;"",$H24&gt;$G24),"Review over budget",IF(AND(ISNUMBER($L24),$L24&lt;Assumptions!$J$5),"Review low ROI","")))))</f>
        <v/>
      </c>
    </row>
    <row r="25" ht="20" customHeight="1">
      <c r="A25" s="21" t="n"/>
      <c r="B25" s="21" t="n"/>
      <c r="C25" s="22" t="n"/>
      <c r="D25" s="22" t="n"/>
      <c r="E25" s="21" t="n"/>
      <c r="F25" s="21" t="n"/>
      <c r="G25" s="32" t="n"/>
      <c r="H25" s="32" t="n"/>
      <c r="I25" s="24" t="n"/>
      <c r="J25" s="28">
        <f>IF(OR($A25="",Assumptions!$J$6=""),"",IFERROR(SUMIFS(Transactions!$F$6:$F$105,Transactions!$A$6:$A$105,$A25,Transactions!$H$6:$H$105,Assumptions!$J$6),""))</f>
        <v/>
      </c>
      <c r="K25" s="28">
        <f>IF(OR($A25="",$H25="",$J25=""),"",IFERROR($J25-$H25,""))</f>
        <v/>
      </c>
      <c r="L25" s="30">
        <f>IF(OR($A25="",$H25="",$H25&lt;=0,$K25=""),"",IFERROR($K25/$H25,""))</f>
        <v/>
      </c>
      <c r="M25" s="16">
        <f>IF($A25="","",IF($H25="","Enter actual cost",IF(AND($H25=0,$J25&gt;0),"Check $0 cost",IF(AND($G25&lt;&gt;"",$H25&gt;$G25),"Review over budget",IF(AND(ISNUMBER($L25),$L25&lt;Assumptions!$J$5),"Review low ROI","")))))</f>
        <v/>
      </c>
    </row>
    <row r="26" ht="20" customHeight="1">
      <c r="A26" s="21" t="n"/>
      <c r="B26" s="21" t="n"/>
      <c r="C26" s="22" t="n"/>
      <c r="D26" s="22" t="n"/>
      <c r="E26" s="21" t="n"/>
      <c r="F26" s="21" t="n"/>
      <c r="G26" s="32" t="n"/>
      <c r="H26" s="32" t="n"/>
      <c r="I26" s="24" t="n"/>
      <c r="J26" s="29">
        <f>IF(OR($A26="",Assumptions!$J$6=""),"",IFERROR(SUMIFS(Transactions!$F$6:$F$105,Transactions!$A$6:$A$105,$A26,Transactions!$H$6:$H$105,Assumptions!$J$6),""))</f>
        <v/>
      </c>
      <c r="K26" s="29">
        <f>IF(OR($A26="",$H26="",$J26=""),"",IFERROR($J26-$H26,""))</f>
        <v/>
      </c>
      <c r="L26" s="31">
        <f>IF(OR($A26="",$H26="",$H26&lt;=0,$K26=""),"",IFERROR($K26/$H26,""))</f>
        <v/>
      </c>
      <c r="M26" s="20">
        <f>IF($A26="","",IF($H26="","Enter actual cost",IF(AND($H26=0,$J26&gt;0),"Check $0 cost",IF(AND($G26&lt;&gt;"",$H26&gt;$G26),"Review over budget",IF(AND(ISNUMBER($L26),$L26&lt;Assumptions!$J$5),"Review low ROI","")))))</f>
        <v/>
      </c>
    </row>
    <row r="27" ht="20" customHeight="1">
      <c r="A27" s="21" t="n"/>
      <c r="B27" s="21" t="n"/>
      <c r="C27" s="22" t="n"/>
      <c r="D27" s="22" t="n"/>
      <c r="E27" s="21" t="n"/>
      <c r="F27" s="21" t="n"/>
      <c r="G27" s="32" t="n"/>
      <c r="H27" s="32" t="n"/>
      <c r="I27" s="24" t="n"/>
      <c r="J27" s="28">
        <f>IF(OR($A27="",Assumptions!$J$6=""),"",IFERROR(SUMIFS(Transactions!$F$6:$F$105,Transactions!$A$6:$A$105,$A27,Transactions!$H$6:$H$105,Assumptions!$J$6),""))</f>
        <v/>
      </c>
      <c r="K27" s="28">
        <f>IF(OR($A27="",$H27="",$J27=""),"",IFERROR($J27-$H27,""))</f>
        <v/>
      </c>
      <c r="L27" s="30">
        <f>IF(OR($A27="",$H27="",$H27&lt;=0,$K27=""),"",IFERROR($K27/$H27,""))</f>
        <v/>
      </c>
      <c r="M27" s="16">
        <f>IF($A27="","",IF($H27="","Enter actual cost",IF(AND($H27=0,$J27&gt;0),"Check $0 cost",IF(AND($G27&lt;&gt;"",$H27&gt;$G27),"Review over budget",IF(AND(ISNUMBER($L27),$L27&lt;Assumptions!$J$5),"Review low ROI","")))))</f>
        <v/>
      </c>
    </row>
    <row r="28" ht="20" customHeight="1">
      <c r="A28" s="21" t="n"/>
      <c r="B28" s="21" t="n"/>
      <c r="C28" s="22" t="n"/>
      <c r="D28" s="22" t="n"/>
      <c r="E28" s="21" t="n"/>
      <c r="F28" s="21" t="n"/>
      <c r="G28" s="32" t="n"/>
      <c r="H28" s="32" t="n"/>
      <c r="I28" s="24" t="n"/>
      <c r="J28" s="29">
        <f>IF(OR($A28="",Assumptions!$J$6=""),"",IFERROR(SUMIFS(Transactions!$F$6:$F$105,Transactions!$A$6:$A$105,$A28,Transactions!$H$6:$H$105,Assumptions!$J$6),""))</f>
        <v/>
      </c>
      <c r="K28" s="29">
        <f>IF(OR($A28="",$H28="",$J28=""),"",IFERROR($J28-$H28,""))</f>
        <v/>
      </c>
      <c r="L28" s="31">
        <f>IF(OR($A28="",$H28="",$H28&lt;=0,$K28=""),"",IFERROR($K28/$H28,""))</f>
        <v/>
      </c>
      <c r="M28" s="20">
        <f>IF($A28="","",IF($H28="","Enter actual cost",IF(AND($H28=0,$J28&gt;0),"Check $0 cost",IF(AND($G28&lt;&gt;"",$H28&gt;$G28),"Review over budget",IF(AND(ISNUMBER($L28),$L28&lt;Assumptions!$J$5),"Review low ROI","")))))</f>
        <v/>
      </c>
    </row>
    <row r="29" ht="20" customHeight="1">
      <c r="A29" s="21" t="n"/>
      <c r="B29" s="21" t="n"/>
      <c r="C29" s="22" t="n"/>
      <c r="D29" s="22" t="n"/>
      <c r="E29" s="21" t="n"/>
      <c r="F29" s="21" t="n"/>
      <c r="G29" s="32" t="n"/>
      <c r="H29" s="32" t="n"/>
      <c r="I29" s="24" t="n"/>
      <c r="J29" s="28">
        <f>IF(OR($A29="",Assumptions!$J$6=""),"",IFERROR(SUMIFS(Transactions!$F$6:$F$105,Transactions!$A$6:$A$105,$A29,Transactions!$H$6:$H$105,Assumptions!$J$6),""))</f>
        <v/>
      </c>
      <c r="K29" s="28">
        <f>IF(OR($A29="",$H29="",$J29=""),"",IFERROR($J29-$H29,""))</f>
        <v/>
      </c>
      <c r="L29" s="30">
        <f>IF(OR($A29="",$H29="",$H29&lt;=0,$K29=""),"",IFERROR($K29/$H29,""))</f>
        <v/>
      </c>
      <c r="M29" s="16">
        <f>IF($A29="","",IF($H29="","Enter actual cost",IF(AND($H29=0,$J29&gt;0),"Check $0 cost",IF(AND($G29&lt;&gt;"",$H29&gt;$G29),"Review over budget",IF(AND(ISNUMBER($L29),$L29&lt;Assumptions!$J$5),"Review low ROI","")))))</f>
        <v/>
      </c>
    </row>
    <row r="30" ht="20" customHeight="1">
      <c r="A30" s="21" t="n"/>
      <c r="B30" s="21" t="n"/>
      <c r="C30" s="22" t="n"/>
      <c r="D30" s="22" t="n"/>
      <c r="E30" s="21" t="n"/>
      <c r="F30" s="21" t="n"/>
      <c r="G30" s="32" t="n"/>
      <c r="H30" s="32" t="n"/>
      <c r="I30" s="24" t="n"/>
      <c r="J30" s="29">
        <f>IF(OR($A30="",Assumptions!$J$6=""),"",IFERROR(SUMIFS(Transactions!$F$6:$F$105,Transactions!$A$6:$A$105,$A30,Transactions!$H$6:$H$105,Assumptions!$J$6),""))</f>
        <v/>
      </c>
      <c r="K30" s="29">
        <f>IF(OR($A30="",$H30="",$J30=""),"",IFERROR($J30-$H30,""))</f>
        <v/>
      </c>
      <c r="L30" s="31">
        <f>IF(OR($A30="",$H30="",$H30&lt;=0,$K30=""),"",IFERROR($K30/$H30,""))</f>
        <v/>
      </c>
      <c r="M30" s="20">
        <f>IF($A30="","",IF($H30="","Enter actual cost",IF(AND($H30=0,$J30&gt;0),"Check $0 cost",IF(AND($G30&lt;&gt;"",$H30&gt;$G30),"Review over budget",IF(AND(ISNUMBER($L30),$L30&lt;Assumptions!$J$5),"Review low ROI","")))))</f>
        <v/>
      </c>
    </row>
    <row r="31" ht="20" customHeight="1">
      <c r="A31" s="21" t="n"/>
      <c r="B31" s="21" t="n"/>
      <c r="C31" s="22" t="n"/>
      <c r="D31" s="22" t="n"/>
      <c r="E31" s="21" t="n"/>
      <c r="F31" s="21" t="n"/>
      <c r="G31" s="32" t="n"/>
      <c r="H31" s="32" t="n"/>
      <c r="I31" s="24" t="n"/>
      <c r="J31" s="28">
        <f>IF(OR($A31="",Assumptions!$J$6=""),"",IFERROR(SUMIFS(Transactions!$F$6:$F$105,Transactions!$A$6:$A$105,$A31,Transactions!$H$6:$H$105,Assumptions!$J$6),""))</f>
        <v/>
      </c>
      <c r="K31" s="28">
        <f>IF(OR($A31="",$H31="",$J31=""),"",IFERROR($J31-$H31,""))</f>
        <v/>
      </c>
      <c r="L31" s="30">
        <f>IF(OR($A31="",$H31="",$H31&lt;=0,$K31=""),"",IFERROR($K31/$H31,""))</f>
        <v/>
      </c>
      <c r="M31" s="16">
        <f>IF($A31="","",IF($H31="","Enter actual cost",IF(AND($H31=0,$J31&gt;0),"Check $0 cost",IF(AND($G31&lt;&gt;"",$H31&gt;$G31),"Review over budget",IF(AND(ISNUMBER($L31),$L31&lt;Assumptions!$J$5),"Review low ROI","")))))</f>
        <v/>
      </c>
    </row>
    <row r="32" ht="20" customHeight="1">
      <c r="A32" s="21" t="n"/>
      <c r="B32" s="21" t="n"/>
      <c r="C32" s="22" t="n"/>
      <c r="D32" s="22" t="n"/>
      <c r="E32" s="21" t="n"/>
      <c r="F32" s="21" t="n"/>
      <c r="G32" s="32" t="n"/>
      <c r="H32" s="32" t="n"/>
      <c r="I32" s="24" t="n"/>
      <c r="J32" s="29">
        <f>IF(OR($A32="",Assumptions!$J$6=""),"",IFERROR(SUMIFS(Transactions!$F$6:$F$105,Transactions!$A$6:$A$105,$A32,Transactions!$H$6:$H$105,Assumptions!$J$6),""))</f>
        <v/>
      </c>
      <c r="K32" s="29">
        <f>IF(OR($A32="",$H32="",$J32=""),"",IFERROR($J32-$H32,""))</f>
        <v/>
      </c>
      <c r="L32" s="31">
        <f>IF(OR($A32="",$H32="",$H32&lt;=0,$K32=""),"",IFERROR($K32/$H32,""))</f>
        <v/>
      </c>
      <c r="M32" s="20">
        <f>IF($A32="","",IF($H32="","Enter actual cost",IF(AND($H32=0,$J32&gt;0),"Check $0 cost",IF(AND($G32&lt;&gt;"",$H32&gt;$G32),"Review over budget",IF(AND(ISNUMBER($L32),$L32&lt;Assumptions!$J$5),"Review low ROI","")))))</f>
        <v/>
      </c>
    </row>
    <row r="33" ht="20" customHeight="1">
      <c r="A33" s="21" t="n"/>
      <c r="B33" s="21" t="n"/>
      <c r="C33" s="22" t="n"/>
      <c r="D33" s="22" t="n"/>
      <c r="E33" s="21" t="n"/>
      <c r="F33" s="21" t="n"/>
      <c r="G33" s="32" t="n"/>
      <c r="H33" s="32" t="n"/>
      <c r="I33" s="24" t="n"/>
      <c r="J33" s="28">
        <f>IF(OR($A33="",Assumptions!$J$6=""),"",IFERROR(SUMIFS(Transactions!$F$6:$F$105,Transactions!$A$6:$A$105,$A33,Transactions!$H$6:$H$105,Assumptions!$J$6),""))</f>
        <v/>
      </c>
      <c r="K33" s="28">
        <f>IF(OR($A33="",$H33="",$J33=""),"",IFERROR($J33-$H33,""))</f>
        <v/>
      </c>
      <c r="L33" s="30">
        <f>IF(OR($A33="",$H33="",$H33&lt;=0,$K33=""),"",IFERROR($K33/$H33,""))</f>
        <v/>
      </c>
      <c r="M33" s="16">
        <f>IF($A33="","",IF($H33="","Enter actual cost",IF(AND($H33=0,$J33&gt;0),"Check $0 cost",IF(AND($G33&lt;&gt;"",$H33&gt;$G33),"Review over budget",IF(AND(ISNUMBER($L33),$L33&lt;Assumptions!$J$5),"Review low ROI","")))))</f>
        <v/>
      </c>
    </row>
    <row r="34" ht="20" customHeight="1">
      <c r="A34" s="21" t="n"/>
      <c r="B34" s="21" t="n"/>
      <c r="C34" s="22" t="n"/>
      <c r="D34" s="22" t="n"/>
      <c r="E34" s="21" t="n"/>
      <c r="F34" s="21" t="n"/>
      <c r="G34" s="32" t="n"/>
      <c r="H34" s="32" t="n"/>
      <c r="I34" s="24" t="n"/>
      <c r="J34" s="29">
        <f>IF(OR($A34="",Assumptions!$J$6=""),"",IFERROR(SUMIFS(Transactions!$F$6:$F$105,Transactions!$A$6:$A$105,$A34,Transactions!$H$6:$H$105,Assumptions!$J$6),""))</f>
        <v/>
      </c>
      <c r="K34" s="29">
        <f>IF(OR($A34="",$H34="",$J34=""),"",IFERROR($J34-$H34,""))</f>
        <v/>
      </c>
      <c r="L34" s="31">
        <f>IF(OR($A34="",$H34="",$H34&lt;=0,$K34=""),"",IFERROR($K34/$H34,""))</f>
        <v/>
      </c>
      <c r="M34" s="20">
        <f>IF($A34="","",IF($H34="","Enter actual cost",IF(AND($H34=0,$J34&gt;0),"Check $0 cost",IF(AND($G34&lt;&gt;"",$H34&gt;$G34),"Review over budget",IF(AND(ISNUMBER($L34),$L34&lt;Assumptions!$J$5),"Review low ROI","")))))</f>
        <v/>
      </c>
    </row>
    <row r="35" ht="20" customHeight="1">
      <c r="A35" s="21" t="n"/>
      <c r="B35" s="21" t="n"/>
      <c r="C35" s="22" t="n"/>
      <c r="D35" s="22" t="n"/>
      <c r="E35" s="21" t="n"/>
      <c r="F35" s="21" t="n"/>
      <c r="G35" s="32" t="n"/>
      <c r="H35" s="32" t="n"/>
      <c r="I35" s="24" t="n"/>
      <c r="J35" s="28">
        <f>IF(OR($A35="",Assumptions!$J$6=""),"",IFERROR(SUMIFS(Transactions!$F$6:$F$105,Transactions!$A$6:$A$105,$A35,Transactions!$H$6:$H$105,Assumptions!$J$6),""))</f>
        <v/>
      </c>
      <c r="K35" s="28">
        <f>IF(OR($A35="",$H35="",$J35=""),"",IFERROR($J35-$H35,""))</f>
        <v/>
      </c>
      <c r="L35" s="30">
        <f>IF(OR($A35="",$H35="",$H35&lt;=0,$K35=""),"",IFERROR($K35/$H35,""))</f>
        <v/>
      </c>
      <c r="M35" s="16">
        <f>IF($A35="","",IF($H35="","Enter actual cost",IF(AND($H35=0,$J35&gt;0),"Check $0 cost",IF(AND($G35&lt;&gt;"",$H35&gt;$G35),"Review over budget",IF(AND(ISNUMBER($L35),$L35&lt;Assumptions!$J$5),"Review low ROI","")))))</f>
        <v/>
      </c>
    </row>
    <row r="36" ht="20" customHeight="1">
      <c r="A36" s="21" t="n"/>
      <c r="B36" s="21" t="n"/>
      <c r="C36" s="22" t="n"/>
      <c r="D36" s="22" t="n"/>
      <c r="E36" s="21" t="n"/>
      <c r="F36" s="21" t="n"/>
      <c r="G36" s="32" t="n"/>
      <c r="H36" s="32" t="n"/>
      <c r="I36" s="24" t="n"/>
      <c r="J36" s="29">
        <f>IF(OR($A36="",Assumptions!$J$6=""),"",IFERROR(SUMIFS(Transactions!$F$6:$F$105,Transactions!$A$6:$A$105,$A36,Transactions!$H$6:$H$105,Assumptions!$J$6),""))</f>
        <v/>
      </c>
      <c r="K36" s="29">
        <f>IF(OR($A36="",$H36="",$J36=""),"",IFERROR($J36-$H36,""))</f>
        <v/>
      </c>
      <c r="L36" s="31">
        <f>IF(OR($A36="",$H36="",$H36&lt;=0,$K36=""),"",IFERROR($K36/$H36,""))</f>
        <v/>
      </c>
      <c r="M36" s="20">
        <f>IF($A36="","",IF($H36="","Enter actual cost",IF(AND($H36=0,$J36&gt;0),"Check $0 cost",IF(AND($G36&lt;&gt;"",$H36&gt;$G36),"Review over budget",IF(AND(ISNUMBER($L36),$L36&lt;Assumptions!$J$5),"Review low ROI","")))))</f>
        <v/>
      </c>
    </row>
    <row r="37" ht="20" customHeight="1">
      <c r="A37" s="21" t="n"/>
      <c r="B37" s="21" t="n"/>
      <c r="C37" s="22" t="n"/>
      <c r="D37" s="22" t="n"/>
      <c r="E37" s="21" t="n"/>
      <c r="F37" s="21" t="n"/>
      <c r="G37" s="32" t="n"/>
      <c r="H37" s="32" t="n"/>
      <c r="I37" s="24" t="n"/>
      <c r="J37" s="28">
        <f>IF(OR($A37="",Assumptions!$J$6=""),"",IFERROR(SUMIFS(Transactions!$F$6:$F$105,Transactions!$A$6:$A$105,$A37,Transactions!$H$6:$H$105,Assumptions!$J$6),""))</f>
        <v/>
      </c>
      <c r="K37" s="28">
        <f>IF(OR($A37="",$H37="",$J37=""),"",IFERROR($J37-$H37,""))</f>
        <v/>
      </c>
      <c r="L37" s="30">
        <f>IF(OR($A37="",$H37="",$H37&lt;=0,$K37=""),"",IFERROR($K37/$H37,""))</f>
        <v/>
      </c>
      <c r="M37" s="16">
        <f>IF($A37="","",IF($H37="","Enter actual cost",IF(AND($H37=0,$J37&gt;0),"Check $0 cost",IF(AND($G37&lt;&gt;"",$H37&gt;$G37),"Review over budget",IF(AND(ISNUMBER($L37),$L37&lt;Assumptions!$J$5),"Review low ROI","")))))</f>
        <v/>
      </c>
    </row>
    <row r="38" ht="20" customHeight="1">
      <c r="A38" s="21" t="n"/>
      <c r="B38" s="21" t="n"/>
      <c r="C38" s="22" t="n"/>
      <c r="D38" s="22" t="n"/>
      <c r="E38" s="21" t="n"/>
      <c r="F38" s="21" t="n"/>
      <c r="G38" s="32" t="n"/>
      <c r="H38" s="32" t="n"/>
      <c r="I38" s="24" t="n"/>
      <c r="J38" s="29">
        <f>IF(OR($A38="",Assumptions!$J$6=""),"",IFERROR(SUMIFS(Transactions!$F$6:$F$105,Transactions!$A$6:$A$105,$A38,Transactions!$H$6:$H$105,Assumptions!$J$6),""))</f>
        <v/>
      </c>
      <c r="K38" s="29">
        <f>IF(OR($A38="",$H38="",$J38=""),"",IFERROR($J38-$H38,""))</f>
        <v/>
      </c>
      <c r="L38" s="31">
        <f>IF(OR($A38="",$H38="",$H38&lt;=0,$K38=""),"",IFERROR($K38/$H38,""))</f>
        <v/>
      </c>
      <c r="M38" s="20">
        <f>IF($A38="","",IF($H38="","Enter actual cost",IF(AND($H38=0,$J38&gt;0),"Check $0 cost",IF(AND($G38&lt;&gt;"",$H38&gt;$G38),"Review over budget",IF(AND(ISNUMBER($L38),$L38&lt;Assumptions!$J$5),"Review low ROI","")))))</f>
        <v/>
      </c>
    </row>
    <row r="39" ht="20" customHeight="1">
      <c r="A39" s="21" t="n"/>
      <c r="B39" s="21" t="n"/>
      <c r="C39" s="22" t="n"/>
      <c r="D39" s="22" t="n"/>
      <c r="E39" s="21" t="n"/>
      <c r="F39" s="21" t="n"/>
      <c r="G39" s="32" t="n"/>
      <c r="H39" s="32" t="n"/>
      <c r="I39" s="24" t="n"/>
      <c r="J39" s="28">
        <f>IF(OR($A39="",Assumptions!$J$6=""),"",IFERROR(SUMIFS(Transactions!$F$6:$F$105,Transactions!$A$6:$A$105,$A39,Transactions!$H$6:$H$105,Assumptions!$J$6),""))</f>
        <v/>
      </c>
      <c r="K39" s="28">
        <f>IF(OR($A39="",$H39="",$J39=""),"",IFERROR($J39-$H39,""))</f>
        <v/>
      </c>
      <c r="L39" s="30">
        <f>IF(OR($A39="",$H39="",$H39&lt;=0,$K39=""),"",IFERROR($K39/$H39,""))</f>
        <v/>
      </c>
      <c r="M39" s="16">
        <f>IF($A39="","",IF($H39="","Enter actual cost",IF(AND($H39=0,$J39&gt;0),"Check $0 cost",IF(AND($G39&lt;&gt;"",$H39&gt;$G39),"Review over budget",IF(AND(ISNUMBER($L39),$L39&lt;Assumptions!$J$5),"Review low ROI","")))))</f>
        <v/>
      </c>
    </row>
    <row r="40" ht="20" customHeight="1">
      <c r="A40" s="21" t="n"/>
      <c r="B40" s="21" t="n"/>
      <c r="C40" s="22" t="n"/>
      <c r="D40" s="22" t="n"/>
      <c r="E40" s="21" t="n"/>
      <c r="F40" s="21" t="n"/>
      <c r="G40" s="32" t="n"/>
      <c r="H40" s="32" t="n"/>
      <c r="I40" s="24" t="n"/>
      <c r="J40" s="29">
        <f>IF(OR($A40="",Assumptions!$J$6=""),"",IFERROR(SUMIFS(Transactions!$F$6:$F$105,Transactions!$A$6:$A$105,$A40,Transactions!$H$6:$H$105,Assumptions!$J$6),""))</f>
        <v/>
      </c>
      <c r="K40" s="29">
        <f>IF(OR($A40="",$H40="",$J40=""),"",IFERROR($J40-$H40,""))</f>
        <v/>
      </c>
      <c r="L40" s="31">
        <f>IF(OR($A40="",$H40="",$H40&lt;=0,$K40=""),"",IFERROR($K40/$H40,""))</f>
        <v/>
      </c>
      <c r="M40" s="20">
        <f>IF($A40="","",IF($H40="","Enter actual cost",IF(AND($H40=0,$J40&gt;0),"Check $0 cost",IF(AND($G40&lt;&gt;"",$H40&gt;$G40),"Review over budget",IF(AND(ISNUMBER($L40),$L40&lt;Assumptions!$J$5),"Review low ROI","")))))</f>
        <v/>
      </c>
    </row>
    <row r="41" ht="20" customHeight="1">
      <c r="A41" s="21" t="n"/>
      <c r="B41" s="21" t="n"/>
      <c r="C41" s="22" t="n"/>
      <c r="D41" s="22" t="n"/>
      <c r="E41" s="21" t="n"/>
      <c r="F41" s="21" t="n"/>
      <c r="G41" s="32" t="n"/>
      <c r="H41" s="32" t="n"/>
      <c r="I41" s="24" t="n"/>
      <c r="J41" s="28">
        <f>IF(OR($A41="",Assumptions!$J$6=""),"",IFERROR(SUMIFS(Transactions!$F$6:$F$105,Transactions!$A$6:$A$105,$A41,Transactions!$H$6:$H$105,Assumptions!$J$6),""))</f>
        <v/>
      </c>
      <c r="K41" s="28">
        <f>IF(OR($A41="",$H41="",$J41=""),"",IFERROR($J41-$H41,""))</f>
        <v/>
      </c>
      <c r="L41" s="30">
        <f>IF(OR($A41="",$H41="",$H41&lt;=0,$K41=""),"",IFERROR($K41/$H41,""))</f>
        <v/>
      </c>
      <c r="M41" s="16">
        <f>IF($A41="","",IF($H41="","Enter actual cost",IF(AND($H41=0,$J41&gt;0),"Check $0 cost",IF(AND($G41&lt;&gt;"",$H41&gt;$G41),"Review over budget",IF(AND(ISNUMBER($L41),$L41&lt;Assumptions!$J$5),"Review low ROI","")))))</f>
        <v/>
      </c>
    </row>
    <row r="42" ht="20" customHeight="1">
      <c r="A42" s="21" t="n"/>
      <c r="B42" s="21" t="n"/>
      <c r="C42" s="22" t="n"/>
      <c r="D42" s="22" t="n"/>
      <c r="E42" s="21" t="n"/>
      <c r="F42" s="21" t="n"/>
      <c r="G42" s="32" t="n"/>
      <c r="H42" s="32" t="n"/>
      <c r="I42" s="24" t="n"/>
      <c r="J42" s="29">
        <f>IF(OR($A42="",Assumptions!$J$6=""),"",IFERROR(SUMIFS(Transactions!$F$6:$F$105,Transactions!$A$6:$A$105,$A42,Transactions!$H$6:$H$105,Assumptions!$J$6),""))</f>
        <v/>
      </c>
      <c r="K42" s="29">
        <f>IF(OR($A42="",$H42="",$J42=""),"",IFERROR($J42-$H42,""))</f>
        <v/>
      </c>
      <c r="L42" s="31">
        <f>IF(OR($A42="",$H42="",$H42&lt;=0,$K42=""),"",IFERROR($K42/$H42,""))</f>
        <v/>
      </c>
      <c r="M42" s="20">
        <f>IF($A42="","",IF($H42="","Enter actual cost",IF(AND($H42=0,$J42&gt;0),"Check $0 cost",IF(AND($G42&lt;&gt;"",$H42&gt;$G42),"Review over budget",IF(AND(ISNUMBER($L42),$L42&lt;Assumptions!$J$5),"Review low ROI","")))))</f>
        <v/>
      </c>
    </row>
    <row r="43" ht="20" customHeight="1">
      <c r="A43" s="21" t="n"/>
      <c r="B43" s="21" t="n"/>
      <c r="C43" s="22" t="n"/>
      <c r="D43" s="22" t="n"/>
      <c r="E43" s="21" t="n"/>
      <c r="F43" s="21" t="n"/>
      <c r="G43" s="32" t="n"/>
      <c r="H43" s="32" t="n"/>
      <c r="I43" s="24" t="n"/>
      <c r="J43" s="28">
        <f>IF(OR($A43="",Assumptions!$J$6=""),"",IFERROR(SUMIFS(Transactions!$F$6:$F$105,Transactions!$A$6:$A$105,$A43,Transactions!$H$6:$H$105,Assumptions!$J$6),""))</f>
        <v/>
      </c>
      <c r="K43" s="28">
        <f>IF(OR($A43="",$H43="",$J43=""),"",IFERROR($J43-$H43,""))</f>
        <v/>
      </c>
      <c r="L43" s="30">
        <f>IF(OR($A43="",$H43="",$H43&lt;=0,$K43=""),"",IFERROR($K43/$H43,""))</f>
        <v/>
      </c>
      <c r="M43" s="16">
        <f>IF($A43="","",IF($H43="","Enter actual cost",IF(AND($H43=0,$J43&gt;0),"Check $0 cost",IF(AND($G43&lt;&gt;"",$H43&gt;$G43),"Review over budget",IF(AND(ISNUMBER($L43),$L43&lt;Assumptions!$J$5),"Review low ROI","")))))</f>
        <v/>
      </c>
    </row>
    <row r="44" ht="20" customHeight="1">
      <c r="A44" s="21" t="n"/>
      <c r="B44" s="21" t="n"/>
      <c r="C44" s="22" t="n"/>
      <c r="D44" s="22" t="n"/>
      <c r="E44" s="21" t="n"/>
      <c r="F44" s="21" t="n"/>
      <c r="G44" s="32" t="n"/>
      <c r="H44" s="32" t="n"/>
      <c r="I44" s="24" t="n"/>
      <c r="J44" s="29">
        <f>IF(OR($A44="",Assumptions!$J$6=""),"",IFERROR(SUMIFS(Transactions!$F$6:$F$105,Transactions!$A$6:$A$105,$A44,Transactions!$H$6:$H$105,Assumptions!$J$6),""))</f>
        <v/>
      </c>
      <c r="K44" s="29">
        <f>IF(OR($A44="",$H44="",$J44=""),"",IFERROR($J44-$H44,""))</f>
        <v/>
      </c>
      <c r="L44" s="31">
        <f>IF(OR($A44="",$H44="",$H44&lt;=0,$K44=""),"",IFERROR($K44/$H44,""))</f>
        <v/>
      </c>
      <c r="M44" s="20">
        <f>IF($A44="","",IF($H44="","Enter actual cost",IF(AND($H44=0,$J44&gt;0),"Check $0 cost",IF(AND($G44&lt;&gt;"",$H44&gt;$G44),"Review over budget",IF(AND(ISNUMBER($L44),$L44&lt;Assumptions!$J$5),"Review low ROI","")))))</f>
        <v/>
      </c>
    </row>
    <row r="45" ht="20" customHeight="1">
      <c r="A45" s="21" t="n"/>
      <c r="B45" s="21" t="n"/>
      <c r="C45" s="22" t="n"/>
      <c r="D45" s="22" t="n"/>
      <c r="E45" s="21" t="n"/>
      <c r="F45" s="21" t="n"/>
      <c r="G45" s="32" t="n"/>
      <c r="H45" s="32" t="n"/>
      <c r="I45" s="24" t="n"/>
      <c r="J45" s="28">
        <f>IF(OR($A45="",Assumptions!$J$6=""),"",IFERROR(SUMIFS(Transactions!$F$6:$F$105,Transactions!$A$6:$A$105,$A45,Transactions!$H$6:$H$105,Assumptions!$J$6),""))</f>
        <v/>
      </c>
      <c r="K45" s="28">
        <f>IF(OR($A45="",$H45="",$J45=""),"",IFERROR($J45-$H45,""))</f>
        <v/>
      </c>
      <c r="L45" s="30">
        <f>IF(OR($A45="",$H45="",$H45&lt;=0,$K45=""),"",IFERROR($K45/$H45,""))</f>
        <v/>
      </c>
      <c r="M45" s="16">
        <f>IF($A45="","",IF($H45="","Enter actual cost",IF(AND($H45=0,$J45&gt;0),"Check $0 cost",IF(AND($G45&lt;&gt;"",$H45&gt;$G45),"Review over budget",IF(AND(ISNUMBER($L45),$L45&lt;Assumptions!$J$5),"Review low ROI","")))))</f>
        <v/>
      </c>
    </row>
    <row r="46" ht="20" customHeight="1">
      <c r="A46" s="21" t="n"/>
      <c r="B46" s="21" t="n"/>
      <c r="C46" s="22" t="n"/>
      <c r="D46" s="22" t="n"/>
      <c r="E46" s="21" t="n"/>
      <c r="F46" s="21" t="n"/>
      <c r="G46" s="32" t="n"/>
      <c r="H46" s="32" t="n"/>
      <c r="I46" s="24" t="n"/>
      <c r="J46" s="29">
        <f>IF(OR($A46="",Assumptions!$J$6=""),"",IFERROR(SUMIFS(Transactions!$F$6:$F$105,Transactions!$A$6:$A$105,$A46,Transactions!$H$6:$H$105,Assumptions!$J$6),""))</f>
        <v/>
      </c>
      <c r="K46" s="29">
        <f>IF(OR($A46="",$H46="",$J46=""),"",IFERROR($J46-$H46,""))</f>
        <v/>
      </c>
      <c r="L46" s="31">
        <f>IF(OR($A46="",$H46="",$H46&lt;=0,$K46=""),"",IFERROR($K46/$H46,""))</f>
        <v/>
      </c>
      <c r="M46" s="20">
        <f>IF($A46="","",IF($H46="","Enter actual cost",IF(AND($H46=0,$J46&gt;0),"Check $0 cost",IF(AND($G46&lt;&gt;"",$H46&gt;$G46),"Review over budget",IF(AND(ISNUMBER($L46),$L46&lt;Assumptions!$J$5),"Review low ROI","")))))</f>
        <v/>
      </c>
    </row>
    <row r="47" ht="20" customHeight="1">
      <c r="A47" s="21" t="n"/>
      <c r="B47" s="21" t="n"/>
      <c r="C47" s="22" t="n"/>
      <c r="D47" s="22" t="n"/>
      <c r="E47" s="21" t="n"/>
      <c r="F47" s="21" t="n"/>
      <c r="G47" s="32" t="n"/>
      <c r="H47" s="32" t="n"/>
      <c r="I47" s="24" t="n"/>
      <c r="J47" s="28">
        <f>IF(OR($A47="",Assumptions!$J$6=""),"",IFERROR(SUMIFS(Transactions!$F$6:$F$105,Transactions!$A$6:$A$105,$A47,Transactions!$H$6:$H$105,Assumptions!$J$6),""))</f>
        <v/>
      </c>
      <c r="K47" s="28">
        <f>IF(OR($A47="",$H47="",$J47=""),"",IFERROR($J47-$H47,""))</f>
        <v/>
      </c>
      <c r="L47" s="30">
        <f>IF(OR($A47="",$H47="",$H47&lt;=0,$K47=""),"",IFERROR($K47/$H47,""))</f>
        <v/>
      </c>
      <c r="M47" s="16">
        <f>IF($A47="","",IF($H47="","Enter actual cost",IF(AND($H47=0,$J47&gt;0),"Check $0 cost",IF(AND($G47&lt;&gt;"",$H47&gt;$G47),"Review over budget",IF(AND(ISNUMBER($L47),$L47&lt;Assumptions!$J$5),"Review low ROI","")))))</f>
        <v/>
      </c>
    </row>
    <row r="48" ht="20" customHeight="1">
      <c r="A48" s="21" t="n"/>
      <c r="B48" s="21" t="n"/>
      <c r="C48" s="22" t="n"/>
      <c r="D48" s="22" t="n"/>
      <c r="E48" s="21" t="n"/>
      <c r="F48" s="21" t="n"/>
      <c r="G48" s="32" t="n"/>
      <c r="H48" s="32" t="n"/>
      <c r="I48" s="24" t="n"/>
      <c r="J48" s="29">
        <f>IF(OR($A48="",Assumptions!$J$6=""),"",IFERROR(SUMIFS(Transactions!$F$6:$F$105,Transactions!$A$6:$A$105,$A48,Transactions!$H$6:$H$105,Assumptions!$J$6),""))</f>
        <v/>
      </c>
      <c r="K48" s="29">
        <f>IF(OR($A48="",$H48="",$J48=""),"",IFERROR($J48-$H48,""))</f>
        <v/>
      </c>
      <c r="L48" s="31">
        <f>IF(OR($A48="",$H48="",$H48&lt;=0,$K48=""),"",IFERROR($K48/$H48,""))</f>
        <v/>
      </c>
      <c r="M48" s="20">
        <f>IF($A48="","",IF($H48="","Enter actual cost",IF(AND($H48=0,$J48&gt;0),"Check $0 cost",IF(AND($G48&lt;&gt;"",$H48&gt;$G48),"Review over budget",IF(AND(ISNUMBER($L48),$L48&lt;Assumptions!$J$5),"Review low ROI","")))))</f>
        <v/>
      </c>
    </row>
    <row r="49" ht="20" customHeight="1">
      <c r="A49" s="21" t="n"/>
      <c r="B49" s="21" t="n"/>
      <c r="C49" s="22" t="n"/>
      <c r="D49" s="22" t="n"/>
      <c r="E49" s="21" t="n"/>
      <c r="F49" s="21" t="n"/>
      <c r="G49" s="32" t="n"/>
      <c r="H49" s="32" t="n"/>
      <c r="I49" s="24" t="n"/>
      <c r="J49" s="28">
        <f>IF(OR($A49="",Assumptions!$J$6=""),"",IFERROR(SUMIFS(Transactions!$F$6:$F$105,Transactions!$A$6:$A$105,$A49,Transactions!$H$6:$H$105,Assumptions!$J$6),""))</f>
        <v/>
      </c>
      <c r="K49" s="28">
        <f>IF(OR($A49="",$H49="",$J49=""),"",IFERROR($J49-$H49,""))</f>
        <v/>
      </c>
      <c r="L49" s="30">
        <f>IF(OR($A49="",$H49="",$H49&lt;=0,$K49=""),"",IFERROR($K49/$H49,""))</f>
        <v/>
      </c>
      <c r="M49" s="16">
        <f>IF($A49="","",IF($H49="","Enter actual cost",IF(AND($H49=0,$J49&gt;0),"Check $0 cost",IF(AND($G49&lt;&gt;"",$H49&gt;$G49),"Review over budget",IF(AND(ISNUMBER($L49),$L49&lt;Assumptions!$J$5),"Review low ROI","")))))</f>
        <v/>
      </c>
    </row>
    <row r="50" ht="20" customHeight="1">
      <c r="A50" s="21" t="n"/>
      <c r="B50" s="21" t="n"/>
      <c r="C50" s="22" t="n"/>
      <c r="D50" s="22" t="n"/>
      <c r="E50" s="21" t="n"/>
      <c r="F50" s="21" t="n"/>
      <c r="G50" s="32" t="n"/>
      <c r="H50" s="32" t="n"/>
      <c r="I50" s="24" t="n"/>
      <c r="J50" s="29">
        <f>IF(OR($A50="",Assumptions!$J$6=""),"",IFERROR(SUMIFS(Transactions!$F$6:$F$105,Transactions!$A$6:$A$105,$A50,Transactions!$H$6:$H$105,Assumptions!$J$6),""))</f>
        <v/>
      </c>
      <c r="K50" s="29">
        <f>IF(OR($A50="",$H50="",$J50=""),"",IFERROR($J50-$H50,""))</f>
        <v/>
      </c>
      <c r="L50" s="31">
        <f>IF(OR($A50="",$H50="",$H50&lt;=0,$K50=""),"",IFERROR($K50/$H50,""))</f>
        <v/>
      </c>
      <c r="M50" s="20">
        <f>IF($A50="","",IF($H50="","Enter actual cost",IF(AND($H50=0,$J50&gt;0),"Check $0 cost",IF(AND($G50&lt;&gt;"",$H50&gt;$G50),"Review over budget",IF(AND(ISNUMBER($L50),$L50&lt;Assumptions!$J$5),"Review low ROI","")))))</f>
        <v/>
      </c>
    </row>
    <row r="51" ht="20" customHeight="1">
      <c r="A51" s="21" t="n"/>
      <c r="B51" s="21" t="n"/>
      <c r="C51" s="22" t="n"/>
      <c r="D51" s="22" t="n"/>
      <c r="E51" s="21" t="n"/>
      <c r="F51" s="21" t="n"/>
      <c r="G51" s="32" t="n"/>
      <c r="H51" s="32" t="n"/>
      <c r="I51" s="24" t="n"/>
      <c r="J51" s="28">
        <f>IF(OR($A51="",Assumptions!$J$6=""),"",IFERROR(SUMIFS(Transactions!$F$6:$F$105,Transactions!$A$6:$A$105,$A51,Transactions!$H$6:$H$105,Assumptions!$J$6),""))</f>
        <v/>
      </c>
      <c r="K51" s="28">
        <f>IF(OR($A51="",$H51="",$J51=""),"",IFERROR($J51-$H51,""))</f>
        <v/>
      </c>
      <c r="L51" s="30">
        <f>IF(OR($A51="",$H51="",$H51&lt;=0,$K51=""),"",IFERROR($K51/$H51,""))</f>
        <v/>
      </c>
      <c r="M51" s="16">
        <f>IF($A51="","",IF($H51="","Enter actual cost",IF(AND($H51=0,$J51&gt;0),"Check $0 cost",IF(AND($G51&lt;&gt;"",$H51&gt;$G51),"Review over budget",IF(AND(ISNUMBER($L51),$L51&lt;Assumptions!$J$5),"Review low ROI","")))))</f>
        <v/>
      </c>
    </row>
    <row r="52" ht="20" customHeight="1">
      <c r="A52" s="21" t="n"/>
      <c r="B52" s="21" t="n"/>
      <c r="C52" s="22" t="n"/>
      <c r="D52" s="22" t="n"/>
      <c r="E52" s="21" t="n"/>
      <c r="F52" s="21" t="n"/>
      <c r="G52" s="32" t="n"/>
      <c r="H52" s="32" t="n"/>
      <c r="I52" s="24" t="n"/>
      <c r="J52" s="29">
        <f>IF(OR($A52="",Assumptions!$J$6=""),"",IFERROR(SUMIFS(Transactions!$F$6:$F$105,Transactions!$A$6:$A$105,$A52,Transactions!$H$6:$H$105,Assumptions!$J$6),""))</f>
        <v/>
      </c>
      <c r="K52" s="29">
        <f>IF(OR($A52="",$H52="",$J52=""),"",IFERROR($J52-$H52,""))</f>
        <v/>
      </c>
      <c r="L52" s="31">
        <f>IF(OR($A52="",$H52="",$H52&lt;=0,$K52=""),"",IFERROR($K52/$H52,""))</f>
        <v/>
      </c>
      <c r="M52" s="20">
        <f>IF($A52="","",IF($H52="","Enter actual cost",IF(AND($H52=0,$J52&gt;0),"Check $0 cost",IF(AND($G52&lt;&gt;"",$H52&gt;$G52),"Review over budget",IF(AND(ISNUMBER($L52),$L52&lt;Assumptions!$J$5),"Review low ROI","")))))</f>
        <v/>
      </c>
    </row>
    <row r="53" ht="20" customHeight="1">
      <c r="A53" s="21" t="n"/>
      <c r="B53" s="21" t="n"/>
      <c r="C53" s="22" t="n"/>
      <c r="D53" s="22" t="n"/>
      <c r="E53" s="21" t="n"/>
      <c r="F53" s="21" t="n"/>
      <c r="G53" s="32" t="n"/>
      <c r="H53" s="32" t="n"/>
      <c r="I53" s="24" t="n"/>
      <c r="J53" s="28">
        <f>IF(OR($A53="",Assumptions!$J$6=""),"",IFERROR(SUMIFS(Transactions!$F$6:$F$105,Transactions!$A$6:$A$105,$A53,Transactions!$H$6:$H$105,Assumptions!$J$6),""))</f>
        <v/>
      </c>
      <c r="K53" s="28">
        <f>IF(OR($A53="",$H53="",$J53=""),"",IFERROR($J53-$H53,""))</f>
        <v/>
      </c>
      <c r="L53" s="30">
        <f>IF(OR($A53="",$H53="",$H53&lt;=0,$K53=""),"",IFERROR($K53/$H53,""))</f>
        <v/>
      </c>
      <c r="M53" s="16">
        <f>IF($A53="","",IF($H53="","Enter actual cost",IF(AND($H53=0,$J53&gt;0),"Check $0 cost",IF(AND($G53&lt;&gt;"",$H53&gt;$G53),"Review over budget",IF(AND(ISNUMBER($L53),$L53&lt;Assumptions!$J$5),"Review low ROI","")))))</f>
        <v/>
      </c>
    </row>
    <row r="54" ht="20" customHeight="1">
      <c r="A54" s="21" t="n"/>
      <c r="B54" s="21" t="n"/>
      <c r="C54" s="22" t="n"/>
      <c r="D54" s="22" t="n"/>
      <c r="E54" s="21" t="n"/>
      <c r="F54" s="21" t="n"/>
      <c r="G54" s="32" t="n"/>
      <c r="H54" s="32" t="n"/>
      <c r="I54" s="24" t="n"/>
      <c r="J54" s="29">
        <f>IF(OR($A54="",Assumptions!$J$6=""),"",IFERROR(SUMIFS(Transactions!$F$6:$F$105,Transactions!$A$6:$A$105,$A54,Transactions!$H$6:$H$105,Assumptions!$J$6),""))</f>
        <v/>
      </c>
      <c r="K54" s="29">
        <f>IF(OR($A54="",$H54="",$J54=""),"",IFERROR($J54-$H54,""))</f>
        <v/>
      </c>
      <c r="L54" s="31">
        <f>IF(OR($A54="",$H54="",$H54&lt;=0,$K54=""),"",IFERROR($K54/$H54,""))</f>
        <v/>
      </c>
      <c r="M54" s="20">
        <f>IF($A54="","",IF($H54="","Enter actual cost",IF(AND($H54=0,$J54&gt;0),"Check $0 cost",IF(AND($G54&lt;&gt;"",$H54&gt;$G54),"Review over budget",IF(AND(ISNUMBER($L54),$L54&lt;Assumptions!$J$5),"Review low ROI","")))))</f>
        <v/>
      </c>
    </row>
    <row r="55" ht="20" customHeight="1">
      <c r="A55" s="21" t="n"/>
      <c r="B55" s="21" t="n"/>
      <c r="C55" s="22" t="n"/>
      <c r="D55" s="22" t="n"/>
      <c r="E55" s="21" t="n"/>
      <c r="F55" s="21" t="n"/>
      <c r="G55" s="32" t="n"/>
      <c r="H55" s="32" t="n"/>
      <c r="I55" s="24" t="n"/>
      <c r="J55" s="28">
        <f>IF(OR($A55="",Assumptions!$J$6=""),"",IFERROR(SUMIFS(Transactions!$F$6:$F$105,Transactions!$A$6:$A$105,$A55,Transactions!$H$6:$H$105,Assumptions!$J$6),""))</f>
        <v/>
      </c>
      <c r="K55" s="28">
        <f>IF(OR($A55="",$H55="",$J55=""),"",IFERROR($J55-$H55,""))</f>
        <v/>
      </c>
      <c r="L55" s="30">
        <f>IF(OR($A55="",$H55="",$H55&lt;=0,$K55=""),"",IFERROR($K55/$H55,""))</f>
        <v/>
      </c>
      <c r="M55" s="16">
        <f>IF($A55="","",IF($H55="","Enter actual cost",IF(AND($H55=0,$J55&gt;0),"Check $0 cost",IF(AND($G55&lt;&gt;"",$H55&gt;$G55),"Review over budget",IF(AND(ISNUMBER($L55),$L55&lt;Assumptions!$J$5),"Review low ROI","")))))</f>
        <v/>
      </c>
    </row>
    <row r="56" ht="20" customHeight="1">
      <c r="A56" s="21" t="n"/>
      <c r="B56" s="21" t="n"/>
      <c r="C56" s="22" t="n"/>
      <c r="D56" s="22" t="n"/>
      <c r="E56" s="21" t="n"/>
      <c r="F56" s="21" t="n"/>
      <c r="G56" s="32" t="n"/>
      <c r="H56" s="32" t="n"/>
      <c r="I56" s="24" t="n"/>
      <c r="J56" s="29">
        <f>IF(OR($A56="",Assumptions!$J$6=""),"",IFERROR(SUMIFS(Transactions!$F$6:$F$105,Transactions!$A$6:$A$105,$A56,Transactions!$H$6:$H$105,Assumptions!$J$6),""))</f>
        <v/>
      </c>
      <c r="K56" s="29">
        <f>IF(OR($A56="",$H56="",$J56=""),"",IFERROR($J56-$H56,""))</f>
        <v/>
      </c>
      <c r="L56" s="31">
        <f>IF(OR($A56="",$H56="",$H56&lt;=0,$K56=""),"",IFERROR($K56/$H56,""))</f>
        <v/>
      </c>
      <c r="M56" s="20">
        <f>IF($A56="","",IF($H56="","Enter actual cost",IF(AND($H56=0,$J56&gt;0),"Check $0 cost",IF(AND($G56&lt;&gt;"",$H56&gt;$G56),"Review over budget",IF(AND(ISNUMBER($L56),$L56&lt;Assumptions!$J$5),"Review low ROI","")))))</f>
        <v/>
      </c>
    </row>
    <row r="57" ht="20" customHeight="1">
      <c r="A57" s="21" t="n"/>
      <c r="B57" s="21" t="n"/>
      <c r="C57" s="22" t="n"/>
      <c r="D57" s="22" t="n"/>
      <c r="E57" s="21" t="n"/>
      <c r="F57" s="21" t="n"/>
      <c r="G57" s="32" t="n"/>
      <c r="H57" s="32" t="n"/>
      <c r="I57" s="24" t="n"/>
      <c r="J57" s="28">
        <f>IF(OR($A57="",Assumptions!$J$6=""),"",IFERROR(SUMIFS(Transactions!$F$6:$F$105,Transactions!$A$6:$A$105,$A57,Transactions!$H$6:$H$105,Assumptions!$J$6),""))</f>
        <v/>
      </c>
      <c r="K57" s="28">
        <f>IF(OR($A57="",$H57="",$J57=""),"",IFERROR($J57-$H57,""))</f>
        <v/>
      </c>
      <c r="L57" s="30">
        <f>IF(OR($A57="",$H57="",$H57&lt;=0,$K57=""),"",IFERROR($K57/$H57,""))</f>
        <v/>
      </c>
      <c r="M57" s="16">
        <f>IF($A57="","",IF($H57="","Enter actual cost",IF(AND($H57=0,$J57&gt;0),"Check $0 cost",IF(AND($G57&lt;&gt;"",$H57&gt;$G57),"Review over budget",IF(AND(ISNUMBER($L57),$L57&lt;Assumptions!$J$5),"Review low ROI","")))))</f>
        <v/>
      </c>
    </row>
    <row r="58" ht="20" customHeight="1">
      <c r="A58" s="21" t="n"/>
      <c r="B58" s="21" t="n"/>
      <c r="C58" s="22" t="n"/>
      <c r="D58" s="22" t="n"/>
      <c r="E58" s="21" t="n"/>
      <c r="F58" s="21" t="n"/>
      <c r="G58" s="32" t="n"/>
      <c r="H58" s="32" t="n"/>
      <c r="I58" s="24" t="n"/>
      <c r="J58" s="29">
        <f>IF(OR($A58="",Assumptions!$J$6=""),"",IFERROR(SUMIFS(Transactions!$F$6:$F$105,Transactions!$A$6:$A$105,$A58,Transactions!$H$6:$H$105,Assumptions!$J$6),""))</f>
        <v/>
      </c>
      <c r="K58" s="29">
        <f>IF(OR($A58="",$H58="",$J58=""),"",IFERROR($J58-$H58,""))</f>
        <v/>
      </c>
      <c r="L58" s="31">
        <f>IF(OR($A58="",$H58="",$H58&lt;=0,$K58=""),"",IFERROR($K58/$H58,""))</f>
        <v/>
      </c>
      <c r="M58" s="20">
        <f>IF($A58="","",IF($H58="","Enter actual cost",IF(AND($H58=0,$J58&gt;0),"Check $0 cost",IF(AND($G58&lt;&gt;"",$H58&gt;$G58),"Review over budget",IF(AND(ISNUMBER($L58),$L58&lt;Assumptions!$J$5),"Review low ROI","")))))</f>
        <v/>
      </c>
    </row>
    <row r="59" ht="20" customHeight="1">
      <c r="A59" s="21" t="n"/>
      <c r="B59" s="21" t="n"/>
      <c r="C59" s="22" t="n"/>
      <c r="D59" s="22" t="n"/>
      <c r="E59" s="21" t="n"/>
      <c r="F59" s="21" t="n"/>
      <c r="G59" s="32" t="n"/>
      <c r="H59" s="32" t="n"/>
      <c r="I59" s="24" t="n"/>
      <c r="J59" s="28">
        <f>IF(OR($A59="",Assumptions!$J$6=""),"",IFERROR(SUMIFS(Transactions!$F$6:$F$105,Transactions!$A$6:$A$105,$A59,Transactions!$H$6:$H$105,Assumptions!$J$6),""))</f>
        <v/>
      </c>
      <c r="K59" s="28">
        <f>IF(OR($A59="",$H59="",$J59=""),"",IFERROR($J59-$H59,""))</f>
        <v/>
      </c>
      <c r="L59" s="30">
        <f>IF(OR($A59="",$H59="",$H59&lt;=0,$K59=""),"",IFERROR($K59/$H59,""))</f>
        <v/>
      </c>
      <c r="M59" s="16">
        <f>IF($A59="","",IF($H59="","Enter actual cost",IF(AND($H59=0,$J59&gt;0),"Check $0 cost",IF(AND($G59&lt;&gt;"",$H59&gt;$G59),"Review over budget",IF(AND(ISNUMBER($L59),$L59&lt;Assumptions!$J$5),"Review low ROI","")))))</f>
        <v/>
      </c>
    </row>
    <row r="60" ht="20" customHeight="1">
      <c r="A60" s="21" t="n"/>
      <c r="B60" s="21" t="n"/>
      <c r="C60" s="22" t="n"/>
      <c r="D60" s="22" t="n"/>
      <c r="E60" s="21" t="n"/>
      <c r="F60" s="21" t="n"/>
      <c r="G60" s="32" t="n"/>
      <c r="H60" s="32" t="n"/>
      <c r="I60" s="24" t="n"/>
      <c r="J60" s="29">
        <f>IF(OR($A60="",Assumptions!$J$6=""),"",IFERROR(SUMIFS(Transactions!$F$6:$F$105,Transactions!$A$6:$A$105,$A60,Transactions!$H$6:$H$105,Assumptions!$J$6),""))</f>
        <v/>
      </c>
      <c r="K60" s="29">
        <f>IF(OR($A60="",$H60="",$J60=""),"",IFERROR($J60-$H60,""))</f>
        <v/>
      </c>
      <c r="L60" s="31">
        <f>IF(OR($A60="",$H60="",$H60&lt;=0,$K60=""),"",IFERROR($K60/$H60,""))</f>
        <v/>
      </c>
      <c r="M60" s="20">
        <f>IF($A60="","",IF($H60="","Enter actual cost",IF(AND($H60=0,$J60&gt;0),"Check $0 cost",IF(AND($G60&lt;&gt;"",$H60&gt;$G60),"Review over budget",IF(AND(ISNUMBER($L60),$L60&lt;Assumptions!$J$5),"Review low ROI","")))))</f>
        <v/>
      </c>
    </row>
    <row r="61" ht="20" customHeight="1">
      <c r="A61" s="21" t="n"/>
      <c r="B61" s="21" t="n"/>
      <c r="C61" s="22" t="n"/>
      <c r="D61" s="22" t="n"/>
      <c r="E61" s="21" t="n"/>
      <c r="F61" s="21" t="n"/>
      <c r="G61" s="32" t="n"/>
      <c r="H61" s="32" t="n"/>
      <c r="I61" s="24" t="n"/>
      <c r="J61" s="28">
        <f>IF(OR($A61="",Assumptions!$J$6=""),"",IFERROR(SUMIFS(Transactions!$F$6:$F$105,Transactions!$A$6:$A$105,$A61,Transactions!$H$6:$H$105,Assumptions!$J$6),""))</f>
        <v/>
      </c>
      <c r="K61" s="28">
        <f>IF(OR($A61="",$H61="",$J61=""),"",IFERROR($J61-$H61,""))</f>
        <v/>
      </c>
      <c r="L61" s="30">
        <f>IF(OR($A61="",$H61="",$H61&lt;=0,$K61=""),"",IFERROR($K61/$H61,""))</f>
        <v/>
      </c>
      <c r="M61" s="16">
        <f>IF($A61="","",IF($H61="","Enter actual cost",IF(AND($H61=0,$J61&gt;0),"Check $0 cost",IF(AND($G61&lt;&gt;"",$H61&gt;$G61),"Review over budget",IF(AND(ISNUMBER($L61),$L61&lt;Assumptions!$J$5),"Review low ROI","")))))</f>
        <v/>
      </c>
    </row>
    <row r="62" ht="20" customHeight="1">
      <c r="A62" s="21" t="n"/>
      <c r="B62" s="21" t="n"/>
      <c r="C62" s="22" t="n"/>
      <c r="D62" s="22" t="n"/>
      <c r="E62" s="21" t="n"/>
      <c r="F62" s="21" t="n"/>
      <c r="G62" s="32" t="n"/>
      <c r="H62" s="32" t="n"/>
      <c r="I62" s="24" t="n"/>
      <c r="J62" s="29">
        <f>IF(OR($A62="",Assumptions!$J$6=""),"",IFERROR(SUMIFS(Transactions!$F$6:$F$105,Transactions!$A$6:$A$105,$A62,Transactions!$H$6:$H$105,Assumptions!$J$6),""))</f>
        <v/>
      </c>
      <c r="K62" s="29">
        <f>IF(OR($A62="",$H62="",$J62=""),"",IFERROR($J62-$H62,""))</f>
        <v/>
      </c>
      <c r="L62" s="31">
        <f>IF(OR($A62="",$H62="",$H62&lt;=0,$K62=""),"",IFERROR($K62/$H62,""))</f>
        <v/>
      </c>
      <c r="M62" s="20">
        <f>IF($A62="","",IF($H62="","Enter actual cost",IF(AND($H62=0,$J62&gt;0),"Check $0 cost",IF(AND($G62&lt;&gt;"",$H62&gt;$G62),"Review over budget",IF(AND(ISNUMBER($L62),$L62&lt;Assumptions!$J$5),"Review low ROI","")))))</f>
        <v/>
      </c>
    </row>
    <row r="63" ht="20" customHeight="1">
      <c r="A63" s="21" t="n"/>
      <c r="B63" s="21" t="n"/>
      <c r="C63" s="22" t="n"/>
      <c r="D63" s="22" t="n"/>
      <c r="E63" s="21" t="n"/>
      <c r="F63" s="21" t="n"/>
      <c r="G63" s="32" t="n"/>
      <c r="H63" s="32" t="n"/>
      <c r="I63" s="24" t="n"/>
      <c r="J63" s="28">
        <f>IF(OR($A63="",Assumptions!$J$6=""),"",IFERROR(SUMIFS(Transactions!$F$6:$F$105,Transactions!$A$6:$A$105,$A63,Transactions!$H$6:$H$105,Assumptions!$J$6),""))</f>
        <v/>
      </c>
      <c r="K63" s="28">
        <f>IF(OR($A63="",$H63="",$J63=""),"",IFERROR($J63-$H63,""))</f>
        <v/>
      </c>
      <c r="L63" s="30">
        <f>IF(OR($A63="",$H63="",$H63&lt;=0,$K63=""),"",IFERROR($K63/$H63,""))</f>
        <v/>
      </c>
      <c r="M63" s="16">
        <f>IF($A63="","",IF($H63="","Enter actual cost",IF(AND($H63=0,$J63&gt;0),"Check $0 cost",IF(AND($G63&lt;&gt;"",$H63&gt;$G63),"Review over budget",IF(AND(ISNUMBER($L63),$L63&lt;Assumptions!$J$5),"Review low ROI","")))))</f>
        <v/>
      </c>
    </row>
    <row r="64" ht="20" customHeight="1">
      <c r="A64" s="21" t="n"/>
      <c r="B64" s="21" t="n"/>
      <c r="C64" s="22" t="n"/>
      <c r="D64" s="22" t="n"/>
      <c r="E64" s="21" t="n"/>
      <c r="F64" s="21" t="n"/>
      <c r="G64" s="32" t="n"/>
      <c r="H64" s="32" t="n"/>
      <c r="I64" s="24" t="n"/>
      <c r="J64" s="29">
        <f>IF(OR($A64="",Assumptions!$J$6=""),"",IFERROR(SUMIFS(Transactions!$F$6:$F$105,Transactions!$A$6:$A$105,$A64,Transactions!$H$6:$H$105,Assumptions!$J$6),""))</f>
        <v/>
      </c>
      <c r="K64" s="29">
        <f>IF(OR($A64="",$H64="",$J64=""),"",IFERROR($J64-$H64,""))</f>
        <v/>
      </c>
      <c r="L64" s="31">
        <f>IF(OR($A64="",$H64="",$H64&lt;=0,$K64=""),"",IFERROR($K64/$H64,""))</f>
        <v/>
      </c>
      <c r="M64" s="20">
        <f>IF($A64="","",IF($H64="","Enter actual cost",IF(AND($H64=0,$J64&gt;0),"Check $0 cost",IF(AND($G64&lt;&gt;"",$H64&gt;$G64),"Review over budget",IF(AND(ISNUMBER($L64),$L64&lt;Assumptions!$J$5),"Review low ROI","")))))</f>
        <v/>
      </c>
    </row>
    <row r="65" ht="20" customHeight="1">
      <c r="A65" s="21" t="n"/>
      <c r="B65" s="21" t="n"/>
      <c r="C65" s="22" t="n"/>
      <c r="D65" s="22" t="n"/>
      <c r="E65" s="21" t="n"/>
      <c r="F65" s="21" t="n"/>
      <c r="G65" s="32" t="n"/>
      <c r="H65" s="32" t="n"/>
      <c r="I65" s="24" t="n"/>
      <c r="J65" s="28">
        <f>IF(OR($A65="",Assumptions!$J$6=""),"",IFERROR(SUMIFS(Transactions!$F$6:$F$105,Transactions!$A$6:$A$105,$A65,Transactions!$H$6:$H$105,Assumptions!$J$6),""))</f>
        <v/>
      </c>
      <c r="K65" s="28">
        <f>IF(OR($A65="",$H65="",$J65=""),"",IFERROR($J65-$H65,""))</f>
        <v/>
      </c>
      <c r="L65" s="30">
        <f>IF(OR($A65="",$H65="",$H65&lt;=0,$K65=""),"",IFERROR($K65/$H65,""))</f>
        <v/>
      </c>
      <c r="M65" s="16">
        <f>IF($A65="","",IF($H65="","Enter actual cost",IF(AND($H65=0,$J65&gt;0),"Check $0 cost",IF(AND($G65&lt;&gt;"",$H65&gt;$G65),"Review over budget",IF(AND(ISNUMBER($L65),$L65&lt;Assumptions!$J$5),"Review low ROI","")))))</f>
        <v/>
      </c>
    </row>
    <row r="66" ht="20" customHeight="1">
      <c r="A66" s="21" t="n"/>
      <c r="B66" s="21" t="n"/>
      <c r="C66" s="22" t="n"/>
      <c r="D66" s="22" t="n"/>
      <c r="E66" s="21" t="n"/>
      <c r="F66" s="21" t="n"/>
      <c r="G66" s="32" t="n"/>
      <c r="H66" s="32" t="n"/>
      <c r="I66" s="24" t="n"/>
      <c r="J66" s="29">
        <f>IF(OR($A66="",Assumptions!$J$6=""),"",IFERROR(SUMIFS(Transactions!$F$6:$F$105,Transactions!$A$6:$A$105,$A66,Transactions!$H$6:$H$105,Assumptions!$J$6),""))</f>
        <v/>
      </c>
      <c r="K66" s="29">
        <f>IF(OR($A66="",$H66="",$J66=""),"",IFERROR($J66-$H66,""))</f>
        <v/>
      </c>
      <c r="L66" s="31">
        <f>IF(OR($A66="",$H66="",$H66&lt;=0,$K66=""),"",IFERROR($K66/$H66,""))</f>
        <v/>
      </c>
      <c r="M66" s="20">
        <f>IF($A66="","",IF($H66="","Enter actual cost",IF(AND($H66=0,$J66&gt;0),"Check $0 cost",IF(AND($G66&lt;&gt;"",$H66&gt;$G66),"Review over budget",IF(AND(ISNUMBER($L66),$L66&lt;Assumptions!$J$5),"Review low ROI","")))))</f>
        <v/>
      </c>
    </row>
    <row r="67" ht="20" customHeight="1">
      <c r="A67" s="21" t="n"/>
      <c r="B67" s="21" t="n"/>
      <c r="C67" s="22" t="n"/>
      <c r="D67" s="22" t="n"/>
      <c r="E67" s="21" t="n"/>
      <c r="F67" s="21" t="n"/>
      <c r="G67" s="32" t="n"/>
      <c r="H67" s="32" t="n"/>
      <c r="I67" s="24" t="n"/>
      <c r="J67" s="28">
        <f>IF(OR($A67="",Assumptions!$J$6=""),"",IFERROR(SUMIFS(Transactions!$F$6:$F$105,Transactions!$A$6:$A$105,$A67,Transactions!$H$6:$H$105,Assumptions!$J$6),""))</f>
        <v/>
      </c>
      <c r="K67" s="28">
        <f>IF(OR($A67="",$H67="",$J67=""),"",IFERROR($J67-$H67,""))</f>
        <v/>
      </c>
      <c r="L67" s="30">
        <f>IF(OR($A67="",$H67="",$H67&lt;=0,$K67=""),"",IFERROR($K67/$H67,""))</f>
        <v/>
      </c>
      <c r="M67" s="16">
        <f>IF($A67="","",IF($H67="","Enter actual cost",IF(AND($H67=0,$J67&gt;0),"Check $0 cost",IF(AND($G67&lt;&gt;"",$H67&gt;$G67),"Review over budget",IF(AND(ISNUMBER($L67),$L67&lt;Assumptions!$J$5),"Review low ROI","")))))</f>
        <v/>
      </c>
    </row>
    <row r="68" ht="20" customHeight="1">
      <c r="A68" s="21" t="n"/>
      <c r="B68" s="21" t="n"/>
      <c r="C68" s="22" t="n"/>
      <c r="D68" s="22" t="n"/>
      <c r="E68" s="21" t="n"/>
      <c r="F68" s="21" t="n"/>
      <c r="G68" s="32" t="n"/>
      <c r="H68" s="32" t="n"/>
      <c r="I68" s="24" t="n"/>
      <c r="J68" s="29">
        <f>IF(OR($A68="",Assumptions!$J$6=""),"",IFERROR(SUMIFS(Transactions!$F$6:$F$105,Transactions!$A$6:$A$105,$A68,Transactions!$H$6:$H$105,Assumptions!$J$6),""))</f>
        <v/>
      </c>
      <c r="K68" s="29">
        <f>IF(OR($A68="",$H68="",$J68=""),"",IFERROR($J68-$H68,""))</f>
        <v/>
      </c>
      <c r="L68" s="31">
        <f>IF(OR($A68="",$H68="",$H68&lt;=0,$K68=""),"",IFERROR($K68/$H68,""))</f>
        <v/>
      </c>
      <c r="M68" s="20">
        <f>IF($A68="","",IF($H68="","Enter actual cost",IF(AND($H68=0,$J68&gt;0),"Check $0 cost",IF(AND($G68&lt;&gt;"",$H68&gt;$G68),"Review over budget",IF(AND(ISNUMBER($L68),$L68&lt;Assumptions!$J$5),"Review low ROI","")))))</f>
        <v/>
      </c>
    </row>
    <row r="69" ht="20" customHeight="1">
      <c r="A69" s="21" t="n"/>
      <c r="B69" s="21" t="n"/>
      <c r="C69" s="22" t="n"/>
      <c r="D69" s="22" t="n"/>
      <c r="E69" s="21" t="n"/>
      <c r="F69" s="21" t="n"/>
      <c r="G69" s="32" t="n"/>
      <c r="H69" s="32" t="n"/>
      <c r="I69" s="24" t="n"/>
      <c r="J69" s="28">
        <f>IF(OR($A69="",Assumptions!$J$6=""),"",IFERROR(SUMIFS(Transactions!$F$6:$F$105,Transactions!$A$6:$A$105,$A69,Transactions!$H$6:$H$105,Assumptions!$J$6),""))</f>
        <v/>
      </c>
      <c r="K69" s="28">
        <f>IF(OR($A69="",$H69="",$J69=""),"",IFERROR($J69-$H69,""))</f>
        <v/>
      </c>
      <c r="L69" s="30">
        <f>IF(OR($A69="",$H69="",$H69&lt;=0,$K69=""),"",IFERROR($K69/$H69,""))</f>
        <v/>
      </c>
      <c r="M69" s="16">
        <f>IF($A69="","",IF($H69="","Enter actual cost",IF(AND($H69=0,$J69&gt;0),"Check $0 cost",IF(AND($G69&lt;&gt;"",$H69&gt;$G69),"Review over budget",IF(AND(ISNUMBER($L69),$L69&lt;Assumptions!$J$5),"Review low ROI","")))))</f>
        <v/>
      </c>
    </row>
    <row r="70" ht="20" customHeight="1">
      <c r="A70" s="21" t="n"/>
      <c r="B70" s="21" t="n"/>
      <c r="C70" s="22" t="n"/>
      <c r="D70" s="22" t="n"/>
      <c r="E70" s="21" t="n"/>
      <c r="F70" s="21" t="n"/>
      <c r="G70" s="32" t="n"/>
      <c r="H70" s="32" t="n"/>
      <c r="I70" s="24" t="n"/>
      <c r="J70" s="29">
        <f>IF(OR($A70="",Assumptions!$J$6=""),"",IFERROR(SUMIFS(Transactions!$F$6:$F$105,Transactions!$A$6:$A$105,$A70,Transactions!$H$6:$H$105,Assumptions!$J$6),""))</f>
        <v/>
      </c>
      <c r="K70" s="29">
        <f>IF(OR($A70="",$H70="",$J70=""),"",IFERROR($J70-$H70,""))</f>
        <v/>
      </c>
      <c r="L70" s="31">
        <f>IF(OR($A70="",$H70="",$H70&lt;=0,$K70=""),"",IFERROR($K70/$H70,""))</f>
        <v/>
      </c>
      <c r="M70" s="20">
        <f>IF($A70="","",IF($H70="","Enter actual cost",IF(AND($H70=0,$J70&gt;0),"Check $0 cost",IF(AND($G70&lt;&gt;"",$H70&gt;$G70),"Review over budget",IF(AND(ISNUMBER($L70),$L70&lt;Assumptions!$J$5),"Review low ROI","")))))</f>
        <v/>
      </c>
    </row>
    <row r="71" ht="20" customHeight="1">
      <c r="A71" s="21" t="n"/>
      <c r="B71" s="21" t="n"/>
      <c r="C71" s="22" t="n"/>
      <c r="D71" s="22" t="n"/>
      <c r="E71" s="21" t="n"/>
      <c r="F71" s="21" t="n"/>
      <c r="G71" s="32" t="n"/>
      <c r="H71" s="32" t="n"/>
      <c r="I71" s="24" t="n"/>
      <c r="J71" s="28">
        <f>IF(OR($A71="",Assumptions!$J$6=""),"",IFERROR(SUMIFS(Transactions!$F$6:$F$105,Transactions!$A$6:$A$105,$A71,Transactions!$H$6:$H$105,Assumptions!$J$6),""))</f>
        <v/>
      </c>
      <c r="K71" s="28">
        <f>IF(OR($A71="",$H71="",$J71=""),"",IFERROR($J71-$H71,""))</f>
        <v/>
      </c>
      <c r="L71" s="30">
        <f>IF(OR($A71="",$H71="",$H71&lt;=0,$K71=""),"",IFERROR($K71/$H71,""))</f>
        <v/>
      </c>
      <c r="M71" s="16">
        <f>IF($A71="","",IF($H71="","Enter actual cost",IF(AND($H71=0,$J71&gt;0),"Check $0 cost",IF(AND($G71&lt;&gt;"",$H71&gt;$G71),"Review over budget",IF(AND(ISNUMBER($L71),$L71&lt;Assumptions!$J$5),"Review low ROI","")))))</f>
        <v/>
      </c>
    </row>
    <row r="72" ht="20" customHeight="1">
      <c r="A72" s="21" t="n"/>
      <c r="B72" s="21" t="n"/>
      <c r="C72" s="22" t="n"/>
      <c r="D72" s="22" t="n"/>
      <c r="E72" s="21" t="n"/>
      <c r="F72" s="21" t="n"/>
      <c r="G72" s="32" t="n"/>
      <c r="H72" s="32" t="n"/>
      <c r="I72" s="24" t="n"/>
      <c r="J72" s="29">
        <f>IF(OR($A72="",Assumptions!$J$6=""),"",IFERROR(SUMIFS(Transactions!$F$6:$F$105,Transactions!$A$6:$A$105,$A72,Transactions!$H$6:$H$105,Assumptions!$J$6),""))</f>
        <v/>
      </c>
      <c r="K72" s="29">
        <f>IF(OR($A72="",$H72="",$J72=""),"",IFERROR($J72-$H72,""))</f>
        <v/>
      </c>
      <c r="L72" s="31">
        <f>IF(OR($A72="",$H72="",$H72&lt;=0,$K72=""),"",IFERROR($K72/$H72,""))</f>
        <v/>
      </c>
      <c r="M72" s="20">
        <f>IF($A72="","",IF($H72="","Enter actual cost",IF(AND($H72=0,$J72&gt;0),"Check $0 cost",IF(AND($G72&lt;&gt;"",$H72&gt;$G72),"Review over budget",IF(AND(ISNUMBER($L72),$L72&lt;Assumptions!$J$5),"Review low ROI","")))))</f>
        <v/>
      </c>
    </row>
    <row r="73" ht="20" customHeight="1">
      <c r="A73" s="21" t="n"/>
      <c r="B73" s="21" t="n"/>
      <c r="C73" s="22" t="n"/>
      <c r="D73" s="22" t="n"/>
      <c r="E73" s="21" t="n"/>
      <c r="F73" s="21" t="n"/>
      <c r="G73" s="32" t="n"/>
      <c r="H73" s="32" t="n"/>
      <c r="I73" s="24" t="n"/>
      <c r="J73" s="28">
        <f>IF(OR($A73="",Assumptions!$J$6=""),"",IFERROR(SUMIFS(Transactions!$F$6:$F$105,Transactions!$A$6:$A$105,$A73,Transactions!$H$6:$H$105,Assumptions!$J$6),""))</f>
        <v/>
      </c>
      <c r="K73" s="28">
        <f>IF(OR($A73="",$H73="",$J73=""),"",IFERROR($J73-$H73,""))</f>
        <v/>
      </c>
      <c r="L73" s="30">
        <f>IF(OR($A73="",$H73="",$H73&lt;=0,$K73=""),"",IFERROR($K73/$H73,""))</f>
        <v/>
      </c>
      <c r="M73" s="16">
        <f>IF($A73="","",IF($H73="","Enter actual cost",IF(AND($H73=0,$J73&gt;0),"Check $0 cost",IF(AND($G73&lt;&gt;"",$H73&gt;$G73),"Review over budget",IF(AND(ISNUMBER($L73),$L73&lt;Assumptions!$J$5),"Review low ROI","")))))</f>
        <v/>
      </c>
    </row>
    <row r="74" ht="20" customHeight="1">
      <c r="A74" s="21" t="n"/>
      <c r="B74" s="21" t="n"/>
      <c r="C74" s="22" t="n"/>
      <c r="D74" s="22" t="n"/>
      <c r="E74" s="21" t="n"/>
      <c r="F74" s="21" t="n"/>
      <c r="G74" s="32" t="n"/>
      <c r="H74" s="32" t="n"/>
      <c r="I74" s="24" t="n"/>
      <c r="J74" s="29">
        <f>IF(OR($A74="",Assumptions!$J$6=""),"",IFERROR(SUMIFS(Transactions!$F$6:$F$105,Transactions!$A$6:$A$105,$A74,Transactions!$H$6:$H$105,Assumptions!$J$6),""))</f>
        <v/>
      </c>
      <c r="K74" s="29">
        <f>IF(OR($A74="",$H74="",$J74=""),"",IFERROR($J74-$H74,""))</f>
        <v/>
      </c>
      <c r="L74" s="31">
        <f>IF(OR($A74="",$H74="",$H74&lt;=0,$K74=""),"",IFERROR($K74/$H74,""))</f>
        <v/>
      </c>
      <c r="M74" s="20">
        <f>IF($A74="","",IF($H74="","Enter actual cost",IF(AND($H74=0,$J74&gt;0),"Check $0 cost",IF(AND($G74&lt;&gt;"",$H74&gt;$G74),"Review over budget",IF(AND(ISNUMBER($L74),$L74&lt;Assumptions!$J$5),"Review low ROI","")))))</f>
        <v/>
      </c>
    </row>
    <row r="75" ht="20" customHeight="1">
      <c r="A75" s="21" t="n"/>
      <c r="B75" s="21" t="n"/>
      <c r="C75" s="22" t="n"/>
      <c r="D75" s="22" t="n"/>
      <c r="E75" s="21" t="n"/>
      <c r="F75" s="21" t="n"/>
      <c r="G75" s="32" t="n"/>
      <c r="H75" s="32" t="n"/>
      <c r="I75" s="24" t="n"/>
      <c r="J75" s="28">
        <f>IF(OR($A75="",Assumptions!$J$6=""),"",IFERROR(SUMIFS(Transactions!$F$6:$F$105,Transactions!$A$6:$A$105,$A75,Transactions!$H$6:$H$105,Assumptions!$J$6),""))</f>
        <v/>
      </c>
      <c r="K75" s="28">
        <f>IF(OR($A75="",$H75="",$J75=""),"",IFERROR($J75-$H75,""))</f>
        <v/>
      </c>
      <c r="L75" s="30">
        <f>IF(OR($A75="",$H75="",$H75&lt;=0,$K75=""),"",IFERROR($K75/$H75,""))</f>
        <v/>
      </c>
      <c r="M75" s="16">
        <f>IF($A75="","",IF($H75="","Enter actual cost",IF(AND($H75=0,$J75&gt;0),"Check $0 cost",IF(AND($G75&lt;&gt;"",$H75&gt;$G75),"Review over budget",IF(AND(ISNUMBER($L75),$L75&lt;Assumptions!$J$5),"Review low ROI","")))))</f>
        <v/>
      </c>
    </row>
    <row r="76" ht="20" customHeight="1">
      <c r="A76" s="21" t="n"/>
      <c r="B76" s="21" t="n"/>
      <c r="C76" s="22" t="n"/>
      <c r="D76" s="22" t="n"/>
      <c r="E76" s="21" t="n"/>
      <c r="F76" s="21" t="n"/>
      <c r="G76" s="32" t="n"/>
      <c r="H76" s="32" t="n"/>
      <c r="I76" s="24" t="n"/>
      <c r="J76" s="29">
        <f>IF(OR($A76="",Assumptions!$J$6=""),"",IFERROR(SUMIFS(Transactions!$F$6:$F$105,Transactions!$A$6:$A$105,$A76,Transactions!$H$6:$H$105,Assumptions!$J$6),""))</f>
        <v/>
      </c>
      <c r="K76" s="29">
        <f>IF(OR($A76="",$H76="",$J76=""),"",IFERROR($J76-$H76,""))</f>
        <v/>
      </c>
      <c r="L76" s="31">
        <f>IF(OR($A76="",$H76="",$H76&lt;=0,$K76=""),"",IFERROR($K76/$H76,""))</f>
        <v/>
      </c>
      <c r="M76" s="20">
        <f>IF($A76="","",IF($H76="","Enter actual cost",IF(AND($H76=0,$J76&gt;0),"Check $0 cost",IF(AND($G76&lt;&gt;"",$H76&gt;$G76),"Review over budget",IF(AND(ISNUMBER($L76),$L76&lt;Assumptions!$J$5),"Review low ROI","")))))</f>
        <v/>
      </c>
    </row>
    <row r="77" ht="20" customHeight="1">
      <c r="A77" s="21" t="n"/>
      <c r="B77" s="21" t="n"/>
      <c r="C77" s="22" t="n"/>
      <c r="D77" s="22" t="n"/>
      <c r="E77" s="21" t="n"/>
      <c r="F77" s="21" t="n"/>
      <c r="G77" s="32" t="n"/>
      <c r="H77" s="32" t="n"/>
      <c r="I77" s="24" t="n"/>
      <c r="J77" s="28">
        <f>IF(OR($A77="",Assumptions!$J$6=""),"",IFERROR(SUMIFS(Transactions!$F$6:$F$105,Transactions!$A$6:$A$105,$A77,Transactions!$H$6:$H$105,Assumptions!$J$6),""))</f>
        <v/>
      </c>
      <c r="K77" s="28">
        <f>IF(OR($A77="",$H77="",$J77=""),"",IFERROR($J77-$H77,""))</f>
        <v/>
      </c>
      <c r="L77" s="30">
        <f>IF(OR($A77="",$H77="",$H77&lt;=0,$K77=""),"",IFERROR($K77/$H77,""))</f>
        <v/>
      </c>
      <c r="M77" s="16">
        <f>IF($A77="","",IF($H77="","Enter actual cost",IF(AND($H77=0,$J77&gt;0),"Check $0 cost",IF(AND($G77&lt;&gt;"",$H77&gt;$G77),"Review over budget",IF(AND(ISNUMBER($L77),$L77&lt;Assumptions!$J$5),"Review low ROI","")))))</f>
        <v/>
      </c>
    </row>
    <row r="78" ht="20" customHeight="1">
      <c r="A78" s="21" t="n"/>
      <c r="B78" s="21" t="n"/>
      <c r="C78" s="22" t="n"/>
      <c r="D78" s="22" t="n"/>
      <c r="E78" s="21" t="n"/>
      <c r="F78" s="21" t="n"/>
      <c r="G78" s="32" t="n"/>
      <c r="H78" s="32" t="n"/>
      <c r="I78" s="24" t="n"/>
      <c r="J78" s="29">
        <f>IF(OR($A78="",Assumptions!$J$6=""),"",IFERROR(SUMIFS(Transactions!$F$6:$F$105,Transactions!$A$6:$A$105,$A78,Transactions!$H$6:$H$105,Assumptions!$J$6),""))</f>
        <v/>
      </c>
      <c r="K78" s="29">
        <f>IF(OR($A78="",$H78="",$J78=""),"",IFERROR($J78-$H78,""))</f>
        <v/>
      </c>
      <c r="L78" s="31">
        <f>IF(OR($A78="",$H78="",$H78&lt;=0,$K78=""),"",IFERROR($K78/$H78,""))</f>
        <v/>
      </c>
      <c r="M78" s="20">
        <f>IF($A78="","",IF($H78="","Enter actual cost",IF(AND($H78=0,$J78&gt;0),"Check $0 cost",IF(AND($G78&lt;&gt;"",$H78&gt;$G78),"Review over budget",IF(AND(ISNUMBER($L78),$L78&lt;Assumptions!$J$5),"Review low ROI","")))))</f>
        <v/>
      </c>
    </row>
    <row r="79" ht="20" customHeight="1">
      <c r="A79" s="21" t="n"/>
      <c r="B79" s="21" t="n"/>
      <c r="C79" s="22" t="n"/>
      <c r="D79" s="22" t="n"/>
      <c r="E79" s="21" t="n"/>
      <c r="F79" s="21" t="n"/>
      <c r="G79" s="32" t="n"/>
      <c r="H79" s="32" t="n"/>
      <c r="I79" s="24" t="n"/>
      <c r="J79" s="28">
        <f>IF(OR($A79="",Assumptions!$J$6=""),"",IFERROR(SUMIFS(Transactions!$F$6:$F$105,Transactions!$A$6:$A$105,$A79,Transactions!$H$6:$H$105,Assumptions!$J$6),""))</f>
        <v/>
      </c>
      <c r="K79" s="28">
        <f>IF(OR($A79="",$H79="",$J79=""),"",IFERROR($J79-$H79,""))</f>
        <v/>
      </c>
      <c r="L79" s="30">
        <f>IF(OR($A79="",$H79="",$H79&lt;=0,$K79=""),"",IFERROR($K79/$H79,""))</f>
        <v/>
      </c>
      <c r="M79" s="16">
        <f>IF($A79="","",IF($H79="","Enter actual cost",IF(AND($H79=0,$J79&gt;0),"Check $0 cost",IF(AND($G79&lt;&gt;"",$H79&gt;$G79),"Review over budget",IF(AND(ISNUMBER($L79),$L79&lt;Assumptions!$J$5),"Review low ROI","")))))</f>
        <v/>
      </c>
    </row>
    <row r="80" ht="20" customHeight="1">
      <c r="A80" s="21" t="n"/>
      <c r="B80" s="21" t="n"/>
      <c r="C80" s="22" t="n"/>
      <c r="D80" s="22" t="n"/>
      <c r="E80" s="21" t="n"/>
      <c r="F80" s="21" t="n"/>
      <c r="G80" s="32" t="n"/>
      <c r="H80" s="32" t="n"/>
      <c r="I80" s="24" t="n"/>
      <c r="J80" s="29">
        <f>IF(OR($A80="",Assumptions!$J$6=""),"",IFERROR(SUMIFS(Transactions!$F$6:$F$105,Transactions!$A$6:$A$105,$A80,Transactions!$H$6:$H$105,Assumptions!$J$6),""))</f>
        <v/>
      </c>
      <c r="K80" s="29">
        <f>IF(OR($A80="",$H80="",$J80=""),"",IFERROR($J80-$H80,""))</f>
        <v/>
      </c>
      <c r="L80" s="31">
        <f>IF(OR($A80="",$H80="",$H80&lt;=0,$K80=""),"",IFERROR($K80/$H80,""))</f>
        <v/>
      </c>
      <c r="M80" s="20">
        <f>IF($A80="","",IF($H80="","Enter actual cost",IF(AND($H80=0,$J80&gt;0),"Check $0 cost",IF(AND($G80&lt;&gt;"",$H80&gt;$G80),"Review over budget",IF(AND(ISNUMBER($L80),$L80&lt;Assumptions!$J$5),"Review low ROI","")))))</f>
        <v/>
      </c>
    </row>
    <row r="81" ht="20" customHeight="1">
      <c r="A81" s="21" t="n"/>
      <c r="B81" s="21" t="n"/>
      <c r="C81" s="22" t="n"/>
      <c r="D81" s="22" t="n"/>
      <c r="E81" s="21" t="n"/>
      <c r="F81" s="21" t="n"/>
      <c r="G81" s="32" t="n"/>
      <c r="H81" s="32" t="n"/>
      <c r="I81" s="24" t="n"/>
      <c r="J81" s="28">
        <f>IF(OR($A81="",Assumptions!$J$6=""),"",IFERROR(SUMIFS(Transactions!$F$6:$F$105,Transactions!$A$6:$A$105,$A81,Transactions!$H$6:$H$105,Assumptions!$J$6),""))</f>
        <v/>
      </c>
      <c r="K81" s="28">
        <f>IF(OR($A81="",$H81="",$J81=""),"",IFERROR($J81-$H81,""))</f>
        <v/>
      </c>
      <c r="L81" s="30">
        <f>IF(OR($A81="",$H81="",$H81&lt;=0,$K81=""),"",IFERROR($K81/$H81,""))</f>
        <v/>
      </c>
      <c r="M81" s="16">
        <f>IF($A81="","",IF($H81="","Enter actual cost",IF(AND($H81=0,$J81&gt;0),"Check $0 cost",IF(AND($G81&lt;&gt;"",$H81&gt;$G81),"Review over budget",IF(AND(ISNUMBER($L81),$L81&lt;Assumptions!$J$5),"Review low ROI","")))))</f>
        <v/>
      </c>
    </row>
    <row r="82" ht="20" customHeight="1">
      <c r="A82" s="21" t="n"/>
      <c r="B82" s="21" t="n"/>
      <c r="C82" s="22" t="n"/>
      <c r="D82" s="22" t="n"/>
      <c r="E82" s="21" t="n"/>
      <c r="F82" s="21" t="n"/>
      <c r="G82" s="32" t="n"/>
      <c r="H82" s="32" t="n"/>
      <c r="I82" s="24" t="n"/>
      <c r="J82" s="29">
        <f>IF(OR($A82="",Assumptions!$J$6=""),"",IFERROR(SUMIFS(Transactions!$F$6:$F$105,Transactions!$A$6:$A$105,$A82,Transactions!$H$6:$H$105,Assumptions!$J$6),""))</f>
        <v/>
      </c>
      <c r="K82" s="29">
        <f>IF(OR($A82="",$H82="",$J82=""),"",IFERROR($J82-$H82,""))</f>
        <v/>
      </c>
      <c r="L82" s="31">
        <f>IF(OR($A82="",$H82="",$H82&lt;=0,$K82=""),"",IFERROR($K82/$H82,""))</f>
        <v/>
      </c>
      <c r="M82" s="20">
        <f>IF($A82="","",IF($H82="","Enter actual cost",IF(AND($H82=0,$J82&gt;0),"Check $0 cost",IF(AND($G82&lt;&gt;"",$H82&gt;$G82),"Review over budget",IF(AND(ISNUMBER($L82),$L82&lt;Assumptions!$J$5),"Review low ROI","")))))</f>
        <v/>
      </c>
    </row>
    <row r="83" ht="20" customHeight="1">
      <c r="A83" s="21" t="n"/>
      <c r="B83" s="21" t="n"/>
      <c r="C83" s="22" t="n"/>
      <c r="D83" s="22" t="n"/>
      <c r="E83" s="21" t="n"/>
      <c r="F83" s="21" t="n"/>
      <c r="G83" s="32" t="n"/>
      <c r="H83" s="32" t="n"/>
      <c r="I83" s="24" t="n"/>
      <c r="J83" s="28">
        <f>IF(OR($A83="",Assumptions!$J$6=""),"",IFERROR(SUMIFS(Transactions!$F$6:$F$105,Transactions!$A$6:$A$105,$A83,Transactions!$H$6:$H$105,Assumptions!$J$6),""))</f>
        <v/>
      </c>
      <c r="K83" s="28">
        <f>IF(OR($A83="",$H83="",$J83=""),"",IFERROR($J83-$H83,""))</f>
        <v/>
      </c>
      <c r="L83" s="30">
        <f>IF(OR($A83="",$H83="",$H83&lt;=0,$K83=""),"",IFERROR($K83/$H83,""))</f>
        <v/>
      </c>
      <c r="M83" s="16">
        <f>IF($A83="","",IF($H83="","Enter actual cost",IF(AND($H83=0,$J83&gt;0),"Check $0 cost",IF(AND($G83&lt;&gt;"",$H83&gt;$G83),"Review over budget",IF(AND(ISNUMBER($L83),$L83&lt;Assumptions!$J$5),"Review low ROI","")))))</f>
        <v/>
      </c>
    </row>
    <row r="84" ht="20" customHeight="1">
      <c r="A84" s="21" t="n"/>
      <c r="B84" s="21" t="n"/>
      <c r="C84" s="22" t="n"/>
      <c r="D84" s="22" t="n"/>
      <c r="E84" s="21" t="n"/>
      <c r="F84" s="21" t="n"/>
      <c r="G84" s="32" t="n"/>
      <c r="H84" s="32" t="n"/>
      <c r="I84" s="24" t="n"/>
      <c r="J84" s="29">
        <f>IF(OR($A84="",Assumptions!$J$6=""),"",IFERROR(SUMIFS(Transactions!$F$6:$F$105,Transactions!$A$6:$A$105,$A84,Transactions!$H$6:$H$105,Assumptions!$J$6),""))</f>
        <v/>
      </c>
      <c r="K84" s="29">
        <f>IF(OR($A84="",$H84="",$J84=""),"",IFERROR($J84-$H84,""))</f>
        <v/>
      </c>
      <c r="L84" s="31">
        <f>IF(OR($A84="",$H84="",$H84&lt;=0,$K84=""),"",IFERROR($K84/$H84,""))</f>
        <v/>
      </c>
      <c r="M84" s="20">
        <f>IF($A84="","",IF($H84="","Enter actual cost",IF(AND($H84=0,$J84&gt;0),"Check $0 cost",IF(AND($G84&lt;&gt;"",$H84&gt;$G84),"Review over budget",IF(AND(ISNUMBER($L84),$L84&lt;Assumptions!$J$5),"Review low ROI","")))))</f>
        <v/>
      </c>
    </row>
    <row r="85" ht="20" customHeight="1">
      <c r="A85" s="21" t="n"/>
      <c r="B85" s="21" t="n"/>
      <c r="C85" s="22" t="n"/>
      <c r="D85" s="22" t="n"/>
      <c r="E85" s="21" t="n"/>
      <c r="F85" s="21" t="n"/>
      <c r="G85" s="32" t="n"/>
      <c r="H85" s="32" t="n"/>
      <c r="I85" s="24" t="n"/>
      <c r="J85" s="28">
        <f>IF(OR($A85="",Assumptions!$J$6=""),"",IFERROR(SUMIFS(Transactions!$F$6:$F$105,Transactions!$A$6:$A$105,$A85,Transactions!$H$6:$H$105,Assumptions!$J$6),""))</f>
        <v/>
      </c>
      <c r="K85" s="28">
        <f>IF(OR($A85="",$H85="",$J85=""),"",IFERROR($J85-$H85,""))</f>
        <v/>
      </c>
      <c r="L85" s="30">
        <f>IF(OR($A85="",$H85="",$H85&lt;=0,$K85=""),"",IFERROR($K85/$H85,""))</f>
        <v/>
      </c>
      <c r="M85" s="16">
        <f>IF($A85="","",IF($H85="","Enter actual cost",IF(AND($H85=0,$J85&gt;0),"Check $0 cost",IF(AND($G85&lt;&gt;"",$H85&gt;$G85),"Review over budget",IF(AND(ISNUMBER($L85),$L85&lt;Assumptions!$J$5),"Review low ROI","")))))</f>
        <v/>
      </c>
    </row>
    <row r="86" ht="20" customHeight="1">
      <c r="A86" s="21" t="n"/>
      <c r="B86" s="21" t="n"/>
      <c r="C86" s="22" t="n"/>
      <c r="D86" s="22" t="n"/>
      <c r="E86" s="21" t="n"/>
      <c r="F86" s="21" t="n"/>
      <c r="G86" s="32" t="n"/>
      <c r="H86" s="32" t="n"/>
      <c r="I86" s="24" t="n"/>
      <c r="J86" s="29">
        <f>IF(OR($A86="",Assumptions!$J$6=""),"",IFERROR(SUMIFS(Transactions!$F$6:$F$105,Transactions!$A$6:$A$105,$A86,Transactions!$H$6:$H$105,Assumptions!$J$6),""))</f>
        <v/>
      </c>
      <c r="K86" s="29">
        <f>IF(OR($A86="",$H86="",$J86=""),"",IFERROR($J86-$H86,""))</f>
        <v/>
      </c>
      <c r="L86" s="31">
        <f>IF(OR($A86="",$H86="",$H86&lt;=0,$K86=""),"",IFERROR($K86/$H86,""))</f>
        <v/>
      </c>
      <c r="M86" s="20">
        <f>IF($A86="","",IF($H86="","Enter actual cost",IF(AND($H86=0,$J86&gt;0),"Check $0 cost",IF(AND($G86&lt;&gt;"",$H86&gt;$G86),"Review over budget",IF(AND(ISNUMBER($L86),$L86&lt;Assumptions!$J$5),"Review low ROI","")))))</f>
        <v/>
      </c>
    </row>
    <row r="87" ht="20" customHeight="1">
      <c r="A87" s="21" t="n"/>
      <c r="B87" s="21" t="n"/>
      <c r="C87" s="22" t="n"/>
      <c r="D87" s="22" t="n"/>
      <c r="E87" s="21" t="n"/>
      <c r="F87" s="21" t="n"/>
      <c r="G87" s="32" t="n"/>
      <c r="H87" s="32" t="n"/>
      <c r="I87" s="24" t="n"/>
      <c r="J87" s="28">
        <f>IF(OR($A87="",Assumptions!$J$6=""),"",IFERROR(SUMIFS(Transactions!$F$6:$F$105,Transactions!$A$6:$A$105,$A87,Transactions!$H$6:$H$105,Assumptions!$J$6),""))</f>
        <v/>
      </c>
      <c r="K87" s="28">
        <f>IF(OR($A87="",$H87="",$J87=""),"",IFERROR($J87-$H87,""))</f>
        <v/>
      </c>
      <c r="L87" s="30">
        <f>IF(OR($A87="",$H87="",$H87&lt;=0,$K87=""),"",IFERROR($K87/$H87,""))</f>
        <v/>
      </c>
      <c r="M87" s="16">
        <f>IF($A87="","",IF($H87="","Enter actual cost",IF(AND($H87=0,$J87&gt;0),"Check $0 cost",IF(AND($G87&lt;&gt;"",$H87&gt;$G87),"Review over budget",IF(AND(ISNUMBER($L87),$L87&lt;Assumptions!$J$5),"Review low ROI","")))))</f>
        <v/>
      </c>
    </row>
    <row r="88" ht="20" customHeight="1">
      <c r="A88" s="21" t="n"/>
      <c r="B88" s="21" t="n"/>
      <c r="C88" s="22" t="n"/>
      <c r="D88" s="22" t="n"/>
      <c r="E88" s="21" t="n"/>
      <c r="F88" s="21" t="n"/>
      <c r="G88" s="32" t="n"/>
      <c r="H88" s="32" t="n"/>
      <c r="I88" s="24" t="n"/>
      <c r="J88" s="29">
        <f>IF(OR($A88="",Assumptions!$J$6=""),"",IFERROR(SUMIFS(Transactions!$F$6:$F$105,Transactions!$A$6:$A$105,$A88,Transactions!$H$6:$H$105,Assumptions!$J$6),""))</f>
        <v/>
      </c>
      <c r="K88" s="29">
        <f>IF(OR($A88="",$H88="",$J88=""),"",IFERROR($J88-$H88,""))</f>
        <v/>
      </c>
      <c r="L88" s="31">
        <f>IF(OR($A88="",$H88="",$H88&lt;=0,$K88=""),"",IFERROR($K88/$H88,""))</f>
        <v/>
      </c>
      <c r="M88" s="20">
        <f>IF($A88="","",IF($H88="","Enter actual cost",IF(AND($H88=0,$J88&gt;0),"Check $0 cost",IF(AND($G88&lt;&gt;"",$H88&gt;$G88),"Review over budget",IF(AND(ISNUMBER($L88),$L88&lt;Assumptions!$J$5),"Review low ROI","")))))</f>
        <v/>
      </c>
    </row>
    <row r="89" ht="20" customHeight="1">
      <c r="A89" s="21" t="n"/>
      <c r="B89" s="21" t="n"/>
      <c r="C89" s="22" t="n"/>
      <c r="D89" s="22" t="n"/>
      <c r="E89" s="21" t="n"/>
      <c r="F89" s="21" t="n"/>
      <c r="G89" s="32" t="n"/>
      <c r="H89" s="32" t="n"/>
      <c r="I89" s="24" t="n"/>
      <c r="J89" s="28">
        <f>IF(OR($A89="",Assumptions!$J$6=""),"",IFERROR(SUMIFS(Transactions!$F$6:$F$105,Transactions!$A$6:$A$105,$A89,Transactions!$H$6:$H$105,Assumptions!$J$6),""))</f>
        <v/>
      </c>
      <c r="K89" s="28">
        <f>IF(OR($A89="",$H89="",$J89=""),"",IFERROR($J89-$H89,""))</f>
        <v/>
      </c>
      <c r="L89" s="30">
        <f>IF(OR($A89="",$H89="",$H89&lt;=0,$K89=""),"",IFERROR($K89/$H89,""))</f>
        <v/>
      </c>
      <c r="M89" s="16">
        <f>IF($A89="","",IF($H89="","Enter actual cost",IF(AND($H89=0,$J89&gt;0),"Check $0 cost",IF(AND($G89&lt;&gt;"",$H89&gt;$G89),"Review over budget",IF(AND(ISNUMBER($L89),$L89&lt;Assumptions!$J$5),"Review low ROI","")))))</f>
        <v/>
      </c>
    </row>
    <row r="90" ht="20" customHeight="1">
      <c r="A90" s="21" t="n"/>
      <c r="B90" s="21" t="n"/>
      <c r="C90" s="22" t="n"/>
      <c r="D90" s="22" t="n"/>
      <c r="E90" s="21" t="n"/>
      <c r="F90" s="21" t="n"/>
      <c r="G90" s="32" t="n"/>
      <c r="H90" s="32" t="n"/>
      <c r="I90" s="24" t="n"/>
      <c r="J90" s="29">
        <f>IF(OR($A90="",Assumptions!$J$6=""),"",IFERROR(SUMIFS(Transactions!$F$6:$F$105,Transactions!$A$6:$A$105,$A90,Transactions!$H$6:$H$105,Assumptions!$J$6),""))</f>
        <v/>
      </c>
      <c r="K90" s="29">
        <f>IF(OR($A90="",$H90="",$J90=""),"",IFERROR($J90-$H90,""))</f>
        <v/>
      </c>
      <c r="L90" s="31">
        <f>IF(OR($A90="",$H90="",$H90&lt;=0,$K90=""),"",IFERROR($K90/$H90,""))</f>
        <v/>
      </c>
      <c r="M90" s="20">
        <f>IF($A90="","",IF($H90="","Enter actual cost",IF(AND($H90=0,$J90&gt;0),"Check $0 cost",IF(AND($G90&lt;&gt;"",$H90&gt;$G90),"Review over budget",IF(AND(ISNUMBER($L90),$L90&lt;Assumptions!$J$5),"Review low ROI","")))))</f>
        <v/>
      </c>
    </row>
    <row r="91" ht="20" customHeight="1">
      <c r="A91" s="21" t="n"/>
      <c r="B91" s="21" t="n"/>
      <c r="C91" s="22" t="n"/>
      <c r="D91" s="22" t="n"/>
      <c r="E91" s="21" t="n"/>
      <c r="F91" s="21" t="n"/>
      <c r="G91" s="32" t="n"/>
      <c r="H91" s="32" t="n"/>
      <c r="I91" s="24" t="n"/>
      <c r="J91" s="28">
        <f>IF(OR($A91="",Assumptions!$J$6=""),"",IFERROR(SUMIFS(Transactions!$F$6:$F$105,Transactions!$A$6:$A$105,$A91,Transactions!$H$6:$H$105,Assumptions!$J$6),""))</f>
        <v/>
      </c>
      <c r="K91" s="28">
        <f>IF(OR($A91="",$H91="",$J91=""),"",IFERROR($J91-$H91,""))</f>
        <v/>
      </c>
      <c r="L91" s="30">
        <f>IF(OR($A91="",$H91="",$H91&lt;=0,$K91=""),"",IFERROR($K91/$H91,""))</f>
        <v/>
      </c>
      <c r="M91" s="16">
        <f>IF($A91="","",IF($H91="","Enter actual cost",IF(AND($H91=0,$J91&gt;0),"Check $0 cost",IF(AND($G91&lt;&gt;"",$H91&gt;$G91),"Review over budget",IF(AND(ISNUMBER($L91),$L91&lt;Assumptions!$J$5),"Review low ROI","")))))</f>
        <v/>
      </c>
    </row>
    <row r="92" ht="20" customHeight="1">
      <c r="A92" s="21" t="n"/>
      <c r="B92" s="21" t="n"/>
      <c r="C92" s="22" t="n"/>
      <c r="D92" s="22" t="n"/>
      <c r="E92" s="21" t="n"/>
      <c r="F92" s="21" t="n"/>
      <c r="G92" s="32" t="n"/>
      <c r="H92" s="32" t="n"/>
      <c r="I92" s="24" t="n"/>
      <c r="J92" s="29">
        <f>IF(OR($A92="",Assumptions!$J$6=""),"",IFERROR(SUMIFS(Transactions!$F$6:$F$105,Transactions!$A$6:$A$105,$A92,Transactions!$H$6:$H$105,Assumptions!$J$6),""))</f>
        <v/>
      </c>
      <c r="K92" s="29">
        <f>IF(OR($A92="",$H92="",$J92=""),"",IFERROR($J92-$H92,""))</f>
        <v/>
      </c>
      <c r="L92" s="31">
        <f>IF(OR($A92="",$H92="",$H92&lt;=0,$K92=""),"",IFERROR($K92/$H92,""))</f>
        <v/>
      </c>
      <c r="M92" s="20">
        <f>IF($A92="","",IF($H92="","Enter actual cost",IF(AND($H92=0,$J92&gt;0),"Check $0 cost",IF(AND($G92&lt;&gt;"",$H92&gt;$G92),"Review over budget",IF(AND(ISNUMBER($L92),$L92&lt;Assumptions!$J$5),"Review low ROI","")))))</f>
        <v/>
      </c>
    </row>
    <row r="93" ht="20" customHeight="1">
      <c r="A93" s="21" t="n"/>
      <c r="B93" s="21" t="n"/>
      <c r="C93" s="22" t="n"/>
      <c r="D93" s="22" t="n"/>
      <c r="E93" s="21" t="n"/>
      <c r="F93" s="21" t="n"/>
      <c r="G93" s="32" t="n"/>
      <c r="H93" s="32" t="n"/>
      <c r="I93" s="24" t="n"/>
      <c r="J93" s="28">
        <f>IF(OR($A93="",Assumptions!$J$6=""),"",IFERROR(SUMIFS(Transactions!$F$6:$F$105,Transactions!$A$6:$A$105,$A93,Transactions!$H$6:$H$105,Assumptions!$J$6),""))</f>
        <v/>
      </c>
      <c r="K93" s="28">
        <f>IF(OR($A93="",$H93="",$J93=""),"",IFERROR($J93-$H93,""))</f>
        <v/>
      </c>
      <c r="L93" s="30">
        <f>IF(OR($A93="",$H93="",$H93&lt;=0,$K93=""),"",IFERROR($K93/$H93,""))</f>
        <v/>
      </c>
      <c r="M93" s="16">
        <f>IF($A93="","",IF($H93="","Enter actual cost",IF(AND($H93=0,$J93&gt;0),"Check $0 cost",IF(AND($G93&lt;&gt;"",$H93&gt;$G93),"Review over budget",IF(AND(ISNUMBER($L93),$L93&lt;Assumptions!$J$5),"Review low ROI","")))))</f>
        <v/>
      </c>
    </row>
    <row r="94" ht="20" customHeight="1">
      <c r="A94" s="21" t="n"/>
      <c r="B94" s="21" t="n"/>
      <c r="C94" s="22" t="n"/>
      <c r="D94" s="22" t="n"/>
      <c r="E94" s="21" t="n"/>
      <c r="F94" s="21" t="n"/>
      <c r="G94" s="32" t="n"/>
      <c r="H94" s="32" t="n"/>
      <c r="I94" s="24" t="n"/>
      <c r="J94" s="29">
        <f>IF(OR($A94="",Assumptions!$J$6=""),"",IFERROR(SUMIFS(Transactions!$F$6:$F$105,Transactions!$A$6:$A$105,$A94,Transactions!$H$6:$H$105,Assumptions!$J$6),""))</f>
        <v/>
      </c>
      <c r="K94" s="29">
        <f>IF(OR($A94="",$H94="",$J94=""),"",IFERROR($J94-$H94,""))</f>
        <v/>
      </c>
      <c r="L94" s="31">
        <f>IF(OR($A94="",$H94="",$H94&lt;=0,$K94=""),"",IFERROR($K94/$H94,""))</f>
        <v/>
      </c>
      <c r="M94" s="20">
        <f>IF($A94="","",IF($H94="","Enter actual cost",IF(AND($H94=0,$J94&gt;0),"Check $0 cost",IF(AND($G94&lt;&gt;"",$H94&gt;$G94),"Review over budget",IF(AND(ISNUMBER($L94),$L94&lt;Assumptions!$J$5),"Review low ROI","")))))</f>
        <v/>
      </c>
    </row>
    <row r="95" ht="20" customHeight="1">
      <c r="A95" s="21" t="n"/>
      <c r="B95" s="21" t="n"/>
      <c r="C95" s="22" t="n"/>
      <c r="D95" s="22" t="n"/>
      <c r="E95" s="21" t="n"/>
      <c r="F95" s="21" t="n"/>
      <c r="G95" s="32" t="n"/>
      <c r="H95" s="32" t="n"/>
      <c r="I95" s="24" t="n"/>
      <c r="J95" s="28">
        <f>IF(OR($A95="",Assumptions!$J$6=""),"",IFERROR(SUMIFS(Transactions!$F$6:$F$105,Transactions!$A$6:$A$105,$A95,Transactions!$H$6:$H$105,Assumptions!$J$6),""))</f>
        <v/>
      </c>
      <c r="K95" s="28">
        <f>IF(OR($A95="",$H95="",$J95=""),"",IFERROR($J95-$H95,""))</f>
        <v/>
      </c>
      <c r="L95" s="30">
        <f>IF(OR($A95="",$H95="",$H95&lt;=0,$K95=""),"",IFERROR($K95/$H95,""))</f>
        <v/>
      </c>
      <c r="M95" s="16">
        <f>IF($A95="","",IF($H95="","Enter actual cost",IF(AND($H95=0,$J95&gt;0),"Check $0 cost",IF(AND($G95&lt;&gt;"",$H95&gt;$G95),"Review over budget",IF(AND(ISNUMBER($L95),$L95&lt;Assumptions!$J$5),"Review low ROI","")))))</f>
        <v/>
      </c>
    </row>
    <row r="96" ht="20" customHeight="1">
      <c r="A96" s="21" t="n"/>
      <c r="B96" s="21" t="n"/>
      <c r="C96" s="22" t="n"/>
      <c r="D96" s="22" t="n"/>
      <c r="E96" s="21" t="n"/>
      <c r="F96" s="21" t="n"/>
      <c r="G96" s="32" t="n"/>
      <c r="H96" s="32" t="n"/>
      <c r="I96" s="24" t="n"/>
      <c r="J96" s="29">
        <f>IF(OR($A96="",Assumptions!$J$6=""),"",IFERROR(SUMIFS(Transactions!$F$6:$F$105,Transactions!$A$6:$A$105,$A96,Transactions!$H$6:$H$105,Assumptions!$J$6),""))</f>
        <v/>
      </c>
      <c r="K96" s="29">
        <f>IF(OR($A96="",$H96="",$J96=""),"",IFERROR($J96-$H96,""))</f>
        <v/>
      </c>
      <c r="L96" s="31">
        <f>IF(OR($A96="",$H96="",$H96&lt;=0,$K96=""),"",IFERROR($K96/$H96,""))</f>
        <v/>
      </c>
      <c r="M96" s="20">
        <f>IF($A96="","",IF($H96="","Enter actual cost",IF(AND($H96=0,$J96&gt;0),"Check $0 cost",IF(AND($G96&lt;&gt;"",$H96&gt;$G96),"Review over budget",IF(AND(ISNUMBER($L96),$L96&lt;Assumptions!$J$5),"Review low ROI","")))))</f>
        <v/>
      </c>
    </row>
    <row r="97" ht="20" customHeight="1">
      <c r="A97" s="21" t="n"/>
      <c r="B97" s="21" t="n"/>
      <c r="C97" s="22" t="n"/>
      <c r="D97" s="22" t="n"/>
      <c r="E97" s="21" t="n"/>
      <c r="F97" s="21" t="n"/>
      <c r="G97" s="32" t="n"/>
      <c r="H97" s="32" t="n"/>
      <c r="I97" s="24" t="n"/>
      <c r="J97" s="28">
        <f>IF(OR($A97="",Assumptions!$J$6=""),"",IFERROR(SUMIFS(Transactions!$F$6:$F$105,Transactions!$A$6:$A$105,$A97,Transactions!$H$6:$H$105,Assumptions!$J$6),""))</f>
        <v/>
      </c>
      <c r="K97" s="28">
        <f>IF(OR($A97="",$H97="",$J97=""),"",IFERROR($J97-$H97,""))</f>
        <v/>
      </c>
      <c r="L97" s="30">
        <f>IF(OR($A97="",$H97="",$H97&lt;=0,$K97=""),"",IFERROR($K97/$H97,""))</f>
        <v/>
      </c>
      <c r="M97" s="16">
        <f>IF($A97="","",IF($H97="","Enter actual cost",IF(AND($H97=0,$J97&gt;0),"Check $0 cost",IF(AND($G97&lt;&gt;"",$H97&gt;$G97),"Review over budget",IF(AND(ISNUMBER($L97),$L97&lt;Assumptions!$J$5),"Review low ROI","")))))</f>
        <v/>
      </c>
    </row>
    <row r="98" ht="20" customHeight="1">
      <c r="A98" s="21" t="n"/>
      <c r="B98" s="21" t="n"/>
      <c r="C98" s="22" t="n"/>
      <c r="D98" s="22" t="n"/>
      <c r="E98" s="21" t="n"/>
      <c r="F98" s="21" t="n"/>
      <c r="G98" s="32" t="n"/>
      <c r="H98" s="32" t="n"/>
      <c r="I98" s="24" t="n"/>
      <c r="J98" s="29">
        <f>IF(OR($A98="",Assumptions!$J$6=""),"",IFERROR(SUMIFS(Transactions!$F$6:$F$105,Transactions!$A$6:$A$105,$A98,Transactions!$H$6:$H$105,Assumptions!$J$6),""))</f>
        <v/>
      </c>
      <c r="K98" s="29">
        <f>IF(OR($A98="",$H98="",$J98=""),"",IFERROR($J98-$H98,""))</f>
        <v/>
      </c>
      <c r="L98" s="31">
        <f>IF(OR($A98="",$H98="",$H98&lt;=0,$K98=""),"",IFERROR($K98/$H98,""))</f>
        <v/>
      </c>
      <c r="M98" s="20">
        <f>IF($A98="","",IF($H98="","Enter actual cost",IF(AND($H98=0,$J98&gt;0),"Check $0 cost",IF(AND($G98&lt;&gt;"",$H98&gt;$G98),"Review over budget",IF(AND(ISNUMBER($L98),$L98&lt;Assumptions!$J$5),"Review low ROI","")))))</f>
        <v/>
      </c>
    </row>
    <row r="99" ht="20" customHeight="1">
      <c r="A99" s="21" t="n"/>
      <c r="B99" s="21" t="n"/>
      <c r="C99" s="22" t="n"/>
      <c r="D99" s="22" t="n"/>
      <c r="E99" s="21" t="n"/>
      <c r="F99" s="21" t="n"/>
      <c r="G99" s="32" t="n"/>
      <c r="H99" s="32" t="n"/>
      <c r="I99" s="24" t="n"/>
      <c r="J99" s="28">
        <f>IF(OR($A99="",Assumptions!$J$6=""),"",IFERROR(SUMIFS(Transactions!$F$6:$F$105,Transactions!$A$6:$A$105,$A99,Transactions!$H$6:$H$105,Assumptions!$J$6),""))</f>
        <v/>
      </c>
      <c r="K99" s="28">
        <f>IF(OR($A99="",$H99="",$J99=""),"",IFERROR($J99-$H99,""))</f>
        <v/>
      </c>
      <c r="L99" s="30">
        <f>IF(OR($A99="",$H99="",$H99&lt;=0,$K99=""),"",IFERROR($K99/$H99,""))</f>
        <v/>
      </c>
      <c r="M99" s="16">
        <f>IF($A99="","",IF($H99="","Enter actual cost",IF(AND($H99=0,$J99&gt;0),"Check $0 cost",IF(AND($G99&lt;&gt;"",$H99&gt;$G99),"Review over budget",IF(AND(ISNUMBER($L99),$L99&lt;Assumptions!$J$5),"Review low ROI","")))))</f>
        <v/>
      </c>
    </row>
    <row r="100" ht="20" customHeight="1">
      <c r="A100" s="21" t="n"/>
      <c r="B100" s="21" t="n"/>
      <c r="C100" s="22" t="n"/>
      <c r="D100" s="22" t="n"/>
      <c r="E100" s="21" t="n"/>
      <c r="F100" s="21" t="n"/>
      <c r="G100" s="32" t="n"/>
      <c r="H100" s="32" t="n"/>
      <c r="I100" s="24" t="n"/>
      <c r="J100" s="29">
        <f>IF(OR($A100="",Assumptions!$J$6=""),"",IFERROR(SUMIFS(Transactions!$F$6:$F$105,Transactions!$A$6:$A$105,$A100,Transactions!$H$6:$H$105,Assumptions!$J$6),""))</f>
        <v/>
      </c>
      <c r="K100" s="29">
        <f>IF(OR($A100="",$H100="",$J100=""),"",IFERROR($J100-$H100,""))</f>
        <v/>
      </c>
      <c r="L100" s="31">
        <f>IF(OR($A100="",$H100="",$H100&lt;=0,$K100=""),"",IFERROR($K100/$H100,""))</f>
        <v/>
      </c>
      <c r="M100" s="20">
        <f>IF($A100="","",IF($H100="","Enter actual cost",IF(AND($H100=0,$J100&gt;0),"Check $0 cost",IF(AND($G100&lt;&gt;"",$H100&gt;$G100),"Review over budget",IF(AND(ISNUMBER($L100),$L100&lt;Assumptions!$J$5),"Review low ROI","")))))</f>
        <v/>
      </c>
    </row>
    <row r="101" ht="20" customHeight="1">
      <c r="A101" s="21" t="n"/>
      <c r="B101" s="21" t="n"/>
      <c r="C101" s="22" t="n"/>
      <c r="D101" s="22" t="n"/>
      <c r="E101" s="21" t="n"/>
      <c r="F101" s="21" t="n"/>
      <c r="G101" s="32" t="n"/>
      <c r="H101" s="32" t="n"/>
      <c r="I101" s="24" t="n"/>
      <c r="J101" s="28">
        <f>IF(OR($A101="",Assumptions!$J$6=""),"",IFERROR(SUMIFS(Transactions!$F$6:$F$105,Transactions!$A$6:$A$105,$A101,Transactions!$H$6:$H$105,Assumptions!$J$6),""))</f>
        <v/>
      </c>
      <c r="K101" s="28">
        <f>IF(OR($A101="",$H101="",$J101=""),"",IFERROR($J101-$H101,""))</f>
        <v/>
      </c>
      <c r="L101" s="30">
        <f>IF(OR($A101="",$H101="",$H101&lt;=0,$K101=""),"",IFERROR($K101/$H101,""))</f>
        <v/>
      </c>
      <c r="M101" s="16">
        <f>IF($A101="","",IF($H101="","Enter actual cost",IF(AND($H101=0,$J101&gt;0),"Check $0 cost",IF(AND($G101&lt;&gt;"",$H101&gt;$G101),"Review over budget",IF(AND(ISNUMBER($L101),$L101&lt;Assumptions!$J$5),"Review low ROI","")))))</f>
        <v/>
      </c>
    </row>
    <row r="102" ht="20" customHeight="1">
      <c r="A102" s="21" t="n"/>
      <c r="B102" s="21" t="n"/>
      <c r="C102" s="22" t="n"/>
      <c r="D102" s="22" t="n"/>
      <c r="E102" s="21" t="n"/>
      <c r="F102" s="21" t="n"/>
      <c r="G102" s="32" t="n"/>
      <c r="H102" s="32" t="n"/>
      <c r="I102" s="24" t="n"/>
      <c r="J102" s="29">
        <f>IF(OR($A102="",Assumptions!$J$6=""),"",IFERROR(SUMIFS(Transactions!$F$6:$F$105,Transactions!$A$6:$A$105,$A102,Transactions!$H$6:$H$105,Assumptions!$J$6),""))</f>
        <v/>
      </c>
      <c r="K102" s="29">
        <f>IF(OR($A102="",$H102="",$J102=""),"",IFERROR($J102-$H102,""))</f>
        <v/>
      </c>
      <c r="L102" s="31">
        <f>IF(OR($A102="",$H102="",$H102&lt;=0,$K102=""),"",IFERROR($K102/$H102,""))</f>
        <v/>
      </c>
      <c r="M102" s="20">
        <f>IF($A102="","",IF($H102="","Enter actual cost",IF(AND($H102=0,$J102&gt;0),"Check $0 cost",IF(AND($G102&lt;&gt;"",$H102&gt;$G102),"Review over budget",IF(AND(ISNUMBER($L102),$L102&lt;Assumptions!$J$5),"Review low ROI","")))))</f>
        <v/>
      </c>
    </row>
    <row r="103" ht="20" customHeight="1">
      <c r="A103" s="21" t="n"/>
      <c r="B103" s="21" t="n"/>
      <c r="C103" s="22" t="n"/>
      <c r="D103" s="22" t="n"/>
      <c r="E103" s="21" t="n"/>
      <c r="F103" s="21" t="n"/>
      <c r="G103" s="32" t="n"/>
      <c r="H103" s="32" t="n"/>
      <c r="I103" s="24" t="n"/>
      <c r="J103" s="28">
        <f>IF(OR($A103="",Assumptions!$J$6=""),"",IFERROR(SUMIFS(Transactions!$F$6:$F$105,Transactions!$A$6:$A$105,$A103,Transactions!$H$6:$H$105,Assumptions!$J$6),""))</f>
        <v/>
      </c>
      <c r="K103" s="28">
        <f>IF(OR($A103="",$H103="",$J103=""),"",IFERROR($J103-$H103,""))</f>
        <v/>
      </c>
      <c r="L103" s="30">
        <f>IF(OR($A103="",$H103="",$H103&lt;=0,$K103=""),"",IFERROR($K103/$H103,""))</f>
        <v/>
      </c>
      <c r="M103" s="16">
        <f>IF($A103="","",IF($H103="","Enter actual cost",IF(AND($H103=0,$J103&gt;0),"Check $0 cost",IF(AND($G103&lt;&gt;"",$H103&gt;$G103),"Review over budget",IF(AND(ISNUMBER($L103),$L103&lt;Assumptions!$J$5),"Review low ROI","")))))</f>
        <v/>
      </c>
    </row>
    <row r="104" ht="20" customHeight="1">
      <c r="A104" s="21" t="n"/>
      <c r="B104" s="21" t="n"/>
      <c r="C104" s="22" t="n"/>
      <c r="D104" s="22" t="n"/>
      <c r="E104" s="21" t="n"/>
      <c r="F104" s="21" t="n"/>
      <c r="G104" s="32" t="n"/>
      <c r="H104" s="32" t="n"/>
      <c r="I104" s="24" t="n"/>
      <c r="J104" s="29">
        <f>IF(OR($A104="",Assumptions!$J$6=""),"",IFERROR(SUMIFS(Transactions!$F$6:$F$105,Transactions!$A$6:$A$105,$A104,Transactions!$H$6:$H$105,Assumptions!$J$6),""))</f>
        <v/>
      </c>
      <c r="K104" s="29">
        <f>IF(OR($A104="",$H104="",$J104=""),"",IFERROR($J104-$H104,""))</f>
        <v/>
      </c>
      <c r="L104" s="31">
        <f>IF(OR($A104="",$H104="",$H104&lt;=0,$K104=""),"",IFERROR($K104/$H104,""))</f>
        <v/>
      </c>
      <c r="M104" s="20">
        <f>IF($A104="","",IF($H104="","Enter actual cost",IF(AND($H104=0,$J104&gt;0),"Check $0 cost",IF(AND($G104&lt;&gt;"",$H104&gt;$G104),"Review over budget",IF(AND(ISNUMBER($L104),$L104&lt;Assumptions!$J$5),"Review low ROI","")))))</f>
        <v/>
      </c>
    </row>
    <row r="105" ht="20" customHeight="1">
      <c r="A105" s="21" t="n"/>
      <c r="B105" s="21" t="n"/>
      <c r="C105" s="22" t="n"/>
      <c r="D105" s="22" t="n"/>
      <c r="E105" s="21" t="n"/>
      <c r="F105" s="21" t="n"/>
      <c r="G105" s="32" t="n"/>
      <c r="H105" s="32" t="n"/>
      <c r="I105" s="24" t="n"/>
      <c r="J105" s="28">
        <f>IF(OR($A105="",Assumptions!$J$6=""),"",IFERROR(SUMIFS(Transactions!$F$6:$F$105,Transactions!$A$6:$A$105,$A105,Transactions!$H$6:$H$105,Assumptions!$J$6),""))</f>
        <v/>
      </c>
      <c r="K105" s="28">
        <f>IF(OR($A105="",$H105="",$J105=""),"",IFERROR($J105-$H105,""))</f>
        <v/>
      </c>
      <c r="L105" s="30">
        <f>IF(OR($A105="",$H105="",$H105&lt;=0,$K105=""),"",IFERROR($K105/$H105,""))</f>
        <v/>
      </c>
      <c r="M105" s="16">
        <f>IF($A105="","",IF($H105="","Enter actual cost",IF(AND($H105=0,$J105&gt;0),"Check $0 cost",IF(AND($G105&lt;&gt;"",$H105&gt;$G105),"Review over budget",IF(AND(ISNUMBER($L105),$L105&lt;Assumptions!$J$5),"Review low ROI","")))))</f>
        <v/>
      </c>
    </row>
  </sheetData>
  <autoFilter ref="A5:M105"/>
  <mergeCells count="1">
    <mergeCell ref="A1:M1"/>
  </mergeCells>
  <conditionalFormatting sqref="A6:A105">
    <cfRule type="expression" priority="1" dxfId="1">
      <formula>AND($A6&lt;&gt;"",COUNTIF($A$6:$A$105,$A6)&gt;1)</formula>
    </cfRule>
    <cfRule type="expression" priority="2" dxfId="1">
      <formula>AND($A6="",COUNTA($B6:$I6)&gt;0)</formula>
    </cfRule>
  </conditionalFormatting>
  <conditionalFormatting sqref="H6:H105">
    <cfRule type="expression" priority="3" dxfId="1">
      <formula>AND(ISNUMBER($G6),ISNUMBER($H6),$H6&gt;$G6)</formula>
    </cfRule>
  </conditionalFormatting>
  <conditionalFormatting sqref="L6:L105">
    <cfRule type="expression" priority="4" dxfId="0">
      <formula>AND(ISNUMBER($L6),$L6&gt;=0)</formula>
    </cfRule>
    <cfRule type="expression" priority="5" dxfId="1">
      <formula>AND(ISNUMBER($L6),$L6&lt;0)</formula>
    </cfRule>
  </conditionalFormatting>
  <conditionalFormatting sqref="M6:M105">
    <cfRule type="expression" priority="6" dxfId="1">
      <formula>$M6&lt;&gt;""</formula>
    </cfRule>
  </conditionalFormatting>
  <dataValidations count="7">
    <dataValidation sqref="A6:A105" showDropDown="0" showInputMessage="1" showErrorMessage="1" allowBlank="0" errorTitle="Duplicate campaign ID" error="Enter a unique campaign ID or leave the unused row blank." promptTitle="Campaign ID" prompt="Use a unique administrative identifier for each campaign." type="custom">
      <formula1>=OR(A6="",COUNTIF($A$6:$A$105,A6)=1)</formula1>
    </dataValidation>
    <dataValidation sqref="C6:C105" showDropDown="0" showInputMessage="1" showErrorMessage="1" allowBlank="0" errorTitle="Invalid start date" error="Enter a date within ten years before or after the current year." promptTitle="Campaign start date" prompt="Enter the administrative start date in MM/DD/YYYY format." type="date" operator="between">
      <formula1>DATE(YEAR(TODAY())-10,1,1)</formula1>
      <formula2>DATE(YEAR(TODAY())+10,12,31)</formula2>
    </dataValidation>
    <dataValidation sqref="D6:D105" showDropDown="0" showInputMessage="1" showErrorMessage="1" allowBlank="0" errorTitle="Invalid end date" error="Enter an end date on or after the start date." promptTitle="Campaign end date" prompt="Enter the administrative end date in MM/DD/YYYY format." type="custom">
      <formula1>=OR(D6="",AND(C6&lt;&gt;"",ISNUMBER(D6),D6&gt;=C6,D6&lt;=DATE(YEAR(TODAY())+10,12,31)))</formula1>
    </dataValidation>
    <dataValidation sqref="E6:E105" showDropDown="0" showInputMessage="1" showErrorMessage="1" allowBlank="0" errorTitle="Invalid channel" error="Select a campaign channel from the editable Assumptions list." promptTitle="Campaign channel" prompt="Select the primary administrative channel." type="list">
      <formula1>=INDIRECT("'Assumptions'!$A$5:$A$10")</formula1>
    </dataValidation>
    <dataValidation sqref="F6:F105" showDropDown="0" showInputMessage="1" showErrorMessage="1" allowBlank="0" errorTitle="Invalid owner" error="Select an owner from the editable Assumptions list." promptTitle="Campaign owner" prompt="Select the person responsible for reviewing the campaign record." type="list">
      <formula1>=INDIRECT("'Assumptions'!$G$5:$G$8")</formula1>
    </dataValidation>
    <dataValidation sqref="G6:H105" showDropDown="0" showInputMessage="1" showErrorMessage="1" allowBlank="0" errorTitle="Invalid campaign amount" error="Enter a dollar amount from $0.00 through $1,000,000,000.00." promptTitle="Campaign amount" prompt="Enter the budget or actual campaign cost." type="decimal" operator="between">
      <formula1>0</formula1>
      <formula2>1000000000</formula2>
    </dataValidation>
    <dataValidation sqref="I6:I105" showDropDown="0" showInputMessage="1" showErrorMessage="1" allowBlank="0" errorTitle="Invalid campaign status" error="Select a campaign status from the editable Assumptions list." promptTitle="Campaign status" prompt="Select the current administrative status." type="list">
      <formula1>=INDIRECT("'Assumptions'!$C$5:$C$8")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0" customWidth="1" min="3" max="3"/>
    <col width="20" customWidth="1" min="4" max="4"/>
    <col width="33" customWidth="1" min="5" max="5"/>
    <col width="20" customWidth="1" min="6" max="6"/>
    <col width="26" customWidth="1" min="7" max="7"/>
    <col width="17" customWidth="1" min="8" max="8"/>
  </cols>
  <sheetData>
    <row r="1" ht="28" customHeight="1">
      <c r="A1" s="1" t="inlineStr">
        <is>
          <t>Commission Revenue Records</t>
        </is>
      </c>
      <c r="B1" s="26" t="n"/>
      <c r="C1" s="26" t="n"/>
      <c r="D1" s="26" t="n"/>
      <c r="E1" s="26" t="n"/>
      <c r="F1" s="26" t="n"/>
      <c r="G1" s="26" t="n"/>
      <c r="H1" s="27" t="n"/>
    </row>
    <row r="2" ht="30" customHeight="1">
      <c r="A2" s="3" t="inlineStr">
        <is>
          <t>Record commission revenue attributed to a campaign. All sample references, descriptions, owners, and amounts are fictional.</t>
        </is>
      </c>
    </row>
    <row r="3"/>
    <row r="4"/>
    <row r="5" ht="32" customHeight="1">
      <c r="A5" s="13" t="inlineStr">
        <is>
          <t>Campaign ID</t>
        </is>
      </c>
      <c r="B5" s="13" t="inlineStr">
        <is>
          <t>Transaction Date</t>
        </is>
      </c>
      <c r="C5" s="13" t="inlineStr">
        <is>
          <t>Revenue Ref</t>
        </is>
      </c>
      <c r="D5" s="13" t="inlineStr">
        <is>
          <t>Policy Ref</t>
        </is>
      </c>
      <c r="E5" s="13" t="inlineStr">
        <is>
          <t>Description</t>
        </is>
      </c>
      <c r="F5" s="13" t="inlineStr">
        <is>
          <t>Commission Revenue</t>
        </is>
      </c>
      <c r="G5" s="13" t="inlineStr">
        <is>
          <t>Owner</t>
        </is>
      </c>
      <c r="H5" s="13" t="inlineStr">
        <is>
          <t>Revenue Status</t>
        </is>
      </c>
    </row>
    <row r="6" ht="20" customHeight="1">
      <c r="A6" s="21" t="inlineStr">
        <is>
          <t>FIC-CMP-001</t>
        </is>
      </c>
      <c r="B6" s="22" t="n">
        <v>46058</v>
      </c>
      <c r="C6" s="21" t="inlineStr">
        <is>
          <t>FIC-REV-26001</t>
        </is>
      </c>
      <c r="D6" s="21" t="inlineStr">
        <is>
          <t>FIC-POL-26001</t>
        </is>
      </c>
      <c r="E6" s="21" t="inlineStr">
        <is>
          <t>Fictional new-policy commission</t>
        </is>
      </c>
      <c r="F6" s="32" t="n">
        <v>5200</v>
      </c>
      <c r="G6" s="21" t="inlineStr">
        <is>
          <t>Avery North (Fictional)</t>
        </is>
      </c>
      <c r="H6" s="24" t="inlineStr">
        <is>
          <t>Received</t>
        </is>
      </c>
    </row>
    <row r="7" ht="20" customHeight="1">
      <c r="A7" s="21" t="inlineStr">
        <is>
          <t>FIC-CMP-001</t>
        </is>
      </c>
      <c r="B7" s="22" t="n">
        <v>46065</v>
      </c>
      <c r="C7" s="21" t="inlineStr">
        <is>
          <t>FIC-REV-26002</t>
        </is>
      </c>
      <c r="D7" s="21" t="inlineStr">
        <is>
          <t>FIC-POL-26002</t>
        </is>
      </c>
      <c r="E7" s="21" t="inlineStr">
        <is>
          <t>Fictional renewal commission</t>
        </is>
      </c>
      <c r="F7" s="32" t="n">
        <v>800</v>
      </c>
      <c r="G7" s="21" t="inlineStr">
        <is>
          <t>Avery North (Fictional)</t>
        </is>
      </c>
      <c r="H7" s="24" t="inlineStr">
        <is>
          <t>Pending</t>
        </is>
      </c>
    </row>
    <row r="8" ht="20" customHeight="1">
      <c r="A8" s="21" t="inlineStr">
        <is>
          <t>FIC-CMP-002</t>
        </is>
      </c>
      <c r="B8" s="22" t="n">
        <v>46096</v>
      </c>
      <c r="C8" s="21" t="inlineStr">
        <is>
          <t>FIC-REV-26003</t>
        </is>
      </c>
      <c r="D8" s="21" t="inlineStr">
        <is>
          <t>FIC-POL-26003</t>
        </is>
      </c>
      <c r="E8" s="21" t="inlineStr">
        <is>
          <t>Fictional commercial commission</t>
        </is>
      </c>
      <c r="F8" s="32" t="n">
        <v>4100</v>
      </c>
      <c r="G8" s="21" t="inlineStr">
        <is>
          <t>Jordan Vale (Fictional)</t>
        </is>
      </c>
      <c r="H8" s="24" t="inlineStr">
        <is>
          <t>Received</t>
        </is>
      </c>
    </row>
    <row r="9" ht="20" customHeight="1">
      <c r="A9" s="21" t="inlineStr">
        <is>
          <t>FIC-CMP-003</t>
        </is>
      </c>
      <c r="B9" s="22" t="n">
        <v>46123</v>
      </c>
      <c r="C9" s="21" t="inlineStr">
        <is>
          <t>FIC-REV-26004</t>
        </is>
      </c>
      <c r="D9" s="21" t="inlineStr">
        <is>
          <t>FIC-POL-26004</t>
        </is>
      </c>
      <c r="E9" s="21" t="inlineStr">
        <is>
          <t>Fictional event-attributed commission</t>
        </is>
      </c>
      <c r="F9" s="32" t="n">
        <v>5900</v>
      </c>
      <c r="G9" s="21" t="inlineStr">
        <is>
          <t>Morgan Cedar (Fictional)</t>
        </is>
      </c>
      <c r="H9" s="24" t="inlineStr">
        <is>
          <t>Received</t>
        </is>
      </c>
    </row>
    <row r="10" ht="20" customHeight="1">
      <c r="A10" s="21" t="inlineStr">
        <is>
          <t>FIC-CMP-003</t>
        </is>
      </c>
      <c r="B10" s="22" t="n">
        <v>46124</v>
      </c>
      <c r="C10" s="21" t="inlineStr">
        <is>
          <t>FIC-REV-26005</t>
        </is>
      </c>
      <c r="D10" s="21" t="inlineStr">
        <is>
          <t>FIC-POL-26005</t>
        </is>
      </c>
      <c r="E10" s="21" t="inlineStr">
        <is>
          <t>Fictional pending event commission</t>
        </is>
      </c>
      <c r="F10" s="32" t="n">
        <v>700</v>
      </c>
      <c r="G10" s="21" t="inlineStr">
        <is>
          <t>Morgan Cedar (Fictional)</t>
        </is>
      </c>
      <c r="H10" s="24" t="inlineStr">
        <is>
          <t>Pending</t>
        </is>
      </c>
    </row>
    <row r="11" ht="20" customHeight="1">
      <c r="A11" s="21" t="inlineStr">
        <is>
          <t>FIC-CMP-004</t>
        </is>
      </c>
      <c r="B11" s="22" t="n">
        <v>46198</v>
      </c>
      <c r="C11" s="21" t="inlineStr">
        <is>
          <t>FIC-REV-26006</t>
        </is>
      </c>
      <c r="D11" s="21" t="inlineStr">
        <is>
          <t>FIC-POL-26006</t>
        </is>
      </c>
      <c r="E11" s="21" t="inlineStr">
        <is>
          <t>Fictional referral commission</t>
        </is>
      </c>
      <c r="F11" s="32" t="n">
        <v>3200</v>
      </c>
      <c r="G11" s="21" t="inlineStr">
        <is>
          <t>Riley Harbor (Fictional)</t>
        </is>
      </c>
      <c r="H11" s="24" t="inlineStr">
        <is>
          <t>Received</t>
        </is>
      </c>
    </row>
    <row r="12" ht="20" customHeight="1">
      <c r="A12" s="21" t="inlineStr">
        <is>
          <t>FIC-CMP-005</t>
        </is>
      </c>
      <c r="B12" s="22" t="n">
        <v>46223</v>
      </c>
      <c r="C12" s="21" t="inlineStr">
        <is>
          <t>FIC-REV-26007</t>
        </is>
      </c>
      <c r="D12" s="21" t="inlineStr">
        <is>
          <t>FIC-POL-26007</t>
        </is>
      </c>
      <c r="E12" s="21" t="inlineStr">
        <is>
          <t>Fictional commission adjustment</t>
        </is>
      </c>
      <c r="F12" s="32" t="n">
        <v>-400</v>
      </c>
      <c r="G12" s="21" t="inlineStr">
        <is>
          <t>Avery North (Fictional)</t>
        </is>
      </c>
      <c r="H12" s="24" t="inlineStr">
        <is>
          <t>Reversed</t>
        </is>
      </c>
    </row>
    <row r="13" ht="20" customHeight="1">
      <c r="A13" s="21" t="inlineStr">
        <is>
          <t>FIC-CMP-005</t>
        </is>
      </c>
      <c r="B13" s="22" t="n">
        <v>46239</v>
      </c>
      <c r="C13" s="21" t="inlineStr">
        <is>
          <t>FIC-REV-26008</t>
        </is>
      </c>
      <c r="D13" s="21" t="inlineStr">
        <is>
          <t>FIC-POL-26008</t>
        </is>
      </c>
      <c r="E13" s="21" t="inlineStr">
        <is>
          <t>Fictional digital-attributed commission</t>
        </is>
      </c>
      <c r="F13" s="32" t="n">
        <v>6800</v>
      </c>
      <c r="G13" s="21" t="inlineStr">
        <is>
          <t>Avery North (Fictional)</t>
        </is>
      </c>
      <c r="H13" s="24" t="inlineStr">
        <is>
          <t>Received</t>
        </is>
      </c>
    </row>
    <row r="14" ht="20" customHeight="1">
      <c r="A14" s="21" t="inlineStr">
        <is>
          <t>FIC-CMP-006</t>
        </is>
      </c>
      <c r="B14" s="22" t="n">
        <v>46264</v>
      </c>
      <c r="C14" s="21" t="inlineStr">
        <is>
          <t>FIC-REV-26009</t>
        </is>
      </c>
      <c r="D14" s="21" t="inlineStr">
        <is>
          <t>FIC-POL-26009</t>
        </is>
      </c>
      <c r="E14" s="21" t="inlineStr">
        <is>
          <t>Fictional postcard response commission</t>
        </is>
      </c>
      <c r="F14" s="32" t="n">
        <v>2500</v>
      </c>
      <c r="G14" s="21" t="inlineStr">
        <is>
          <t>Jordan Vale (Fictional)</t>
        </is>
      </c>
      <c r="H14" s="24" t="inlineStr">
        <is>
          <t>Pending</t>
        </is>
      </c>
    </row>
    <row r="15" ht="20" customHeight="1">
      <c r="A15" s="21" t="inlineStr">
        <is>
          <t>FIC-CMP-007</t>
        </is>
      </c>
      <c r="B15" s="22" t="n">
        <v>46273</v>
      </c>
      <c r="C15" s="21" t="inlineStr">
        <is>
          <t>FIC-REV-26010</t>
        </is>
      </c>
      <c r="D15" s="21" t="inlineStr">
        <is>
          <t>FIC-POL-26010</t>
        </is>
      </c>
      <c r="E15" s="21" t="inlineStr">
        <is>
          <t>Fictional account check-in commission</t>
        </is>
      </c>
      <c r="F15" s="32" t="n">
        <v>900</v>
      </c>
      <c r="G15" s="21" t="inlineStr">
        <is>
          <t>Morgan Cedar (Fictional)</t>
        </is>
      </c>
      <c r="H15" s="24" t="inlineStr">
        <is>
          <t>Received</t>
        </is>
      </c>
    </row>
    <row r="16" ht="20" customHeight="1">
      <c r="A16" s="21" t="inlineStr">
        <is>
          <t>FIC-CMP-009</t>
        </is>
      </c>
      <c r="B16" s="22" t="n">
        <v>46266</v>
      </c>
      <c r="C16" s="21" t="inlineStr">
        <is>
          <t>FIC-REV-26011</t>
        </is>
      </c>
      <c r="D16" s="21" t="inlineStr">
        <is>
          <t>FIC-POL-26011</t>
        </is>
      </c>
      <c r="E16" s="21" t="inlineStr">
        <is>
          <t>Fictional sponsor-attributed commission</t>
        </is>
      </c>
      <c r="F16" s="32" t="n">
        <v>1700</v>
      </c>
      <c r="G16" s="21" t="inlineStr">
        <is>
          <t>Avery North (Fictional)</t>
        </is>
      </c>
      <c r="H16" s="24" t="inlineStr">
        <is>
          <t>Received</t>
        </is>
      </c>
    </row>
    <row r="17" ht="20" customHeight="1">
      <c r="A17" s="21" t="inlineStr">
        <is>
          <t>FIC-CMP-010</t>
        </is>
      </c>
      <c r="B17" s="22" t="n">
        <v>46249</v>
      </c>
      <c r="C17" s="21" t="inlineStr">
        <is>
          <t>FIC-REV-26012</t>
        </is>
      </c>
      <c r="D17" s="21" t="inlineStr">
        <is>
          <t>FIC-POL-26012</t>
        </is>
      </c>
      <c r="E17" s="21" t="inlineStr">
        <is>
          <t>Fictional reminder-attributed commission</t>
        </is>
      </c>
      <c r="F17" s="32" t="n">
        <v>350</v>
      </c>
      <c r="G17" s="21" t="inlineStr">
        <is>
          <t>Jordan Vale (Fictional)</t>
        </is>
      </c>
      <c r="H17" s="24" t="inlineStr">
        <is>
          <t>Received</t>
        </is>
      </c>
    </row>
    <row r="18" ht="20" customHeight="1">
      <c r="A18" s="21" t="n"/>
      <c r="B18" s="22" t="n"/>
      <c r="C18" s="21" t="n"/>
      <c r="D18" s="21" t="n"/>
      <c r="E18" s="21" t="n"/>
      <c r="F18" s="32" t="n"/>
      <c r="G18" s="21" t="n"/>
      <c r="H18" s="24" t="n"/>
    </row>
    <row r="19" ht="20" customHeight="1">
      <c r="A19" s="21" t="n"/>
      <c r="B19" s="22" t="n"/>
      <c r="C19" s="21" t="n"/>
      <c r="D19" s="21" t="n"/>
      <c r="E19" s="21" t="n"/>
      <c r="F19" s="32" t="n"/>
      <c r="G19" s="21" t="n"/>
      <c r="H19" s="24" t="n"/>
    </row>
    <row r="20" ht="20" customHeight="1">
      <c r="A20" s="21" t="n"/>
      <c r="B20" s="22" t="n"/>
      <c r="C20" s="21" t="n"/>
      <c r="D20" s="21" t="n"/>
      <c r="E20" s="21" t="n"/>
      <c r="F20" s="32" t="n"/>
      <c r="G20" s="21" t="n"/>
      <c r="H20" s="24" t="n"/>
    </row>
    <row r="21" ht="20" customHeight="1">
      <c r="A21" s="21" t="n"/>
      <c r="B21" s="22" t="n"/>
      <c r="C21" s="21" t="n"/>
      <c r="D21" s="21" t="n"/>
      <c r="E21" s="21" t="n"/>
      <c r="F21" s="32" t="n"/>
      <c r="G21" s="21" t="n"/>
      <c r="H21" s="24" t="n"/>
    </row>
    <row r="22" ht="20" customHeight="1">
      <c r="A22" s="21" t="n"/>
      <c r="B22" s="22" t="n"/>
      <c r="C22" s="21" t="n"/>
      <c r="D22" s="21" t="n"/>
      <c r="E22" s="21" t="n"/>
      <c r="F22" s="32" t="n"/>
      <c r="G22" s="21" t="n"/>
      <c r="H22" s="24" t="n"/>
    </row>
    <row r="23" ht="20" customHeight="1">
      <c r="A23" s="21" t="n"/>
      <c r="B23" s="22" t="n"/>
      <c r="C23" s="21" t="n"/>
      <c r="D23" s="21" t="n"/>
      <c r="E23" s="21" t="n"/>
      <c r="F23" s="32" t="n"/>
      <c r="G23" s="21" t="n"/>
      <c r="H23" s="24" t="n"/>
    </row>
    <row r="24" ht="20" customHeight="1">
      <c r="A24" s="21" t="n"/>
      <c r="B24" s="22" t="n"/>
      <c r="C24" s="21" t="n"/>
      <c r="D24" s="21" t="n"/>
      <c r="E24" s="21" t="n"/>
      <c r="F24" s="32" t="n"/>
      <c r="G24" s="21" t="n"/>
      <c r="H24" s="24" t="n"/>
    </row>
    <row r="25" ht="20" customHeight="1">
      <c r="A25" s="21" t="n"/>
      <c r="B25" s="22" t="n"/>
      <c r="C25" s="21" t="n"/>
      <c r="D25" s="21" t="n"/>
      <c r="E25" s="21" t="n"/>
      <c r="F25" s="32" t="n"/>
      <c r="G25" s="21" t="n"/>
      <c r="H25" s="24" t="n"/>
    </row>
    <row r="26" ht="20" customHeight="1">
      <c r="A26" s="21" t="n"/>
      <c r="B26" s="22" t="n"/>
      <c r="C26" s="21" t="n"/>
      <c r="D26" s="21" t="n"/>
      <c r="E26" s="21" t="n"/>
      <c r="F26" s="32" t="n"/>
      <c r="G26" s="21" t="n"/>
      <c r="H26" s="24" t="n"/>
    </row>
    <row r="27" ht="20" customHeight="1">
      <c r="A27" s="21" t="n"/>
      <c r="B27" s="22" t="n"/>
      <c r="C27" s="21" t="n"/>
      <c r="D27" s="21" t="n"/>
      <c r="E27" s="21" t="n"/>
      <c r="F27" s="32" t="n"/>
      <c r="G27" s="21" t="n"/>
      <c r="H27" s="24" t="n"/>
    </row>
    <row r="28" ht="20" customHeight="1">
      <c r="A28" s="21" t="n"/>
      <c r="B28" s="22" t="n"/>
      <c r="C28" s="21" t="n"/>
      <c r="D28" s="21" t="n"/>
      <c r="E28" s="21" t="n"/>
      <c r="F28" s="32" t="n"/>
      <c r="G28" s="21" t="n"/>
      <c r="H28" s="24" t="n"/>
    </row>
    <row r="29" ht="20" customHeight="1">
      <c r="A29" s="21" t="n"/>
      <c r="B29" s="22" t="n"/>
      <c r="C29" s="21" t="n"/>
      <c r="D29" s="21" t="n"/>
      <c r="E29" s="21" t="n"/>
      <c r="F29" s="32" t="n"/>
      <c r="G29" s="21" t="n"/>
      <c r="H29" s="24" t="n"/>
    </row>
    <row r="30" ht="20" customHeight="1">
      <c r="A30" s="21" t="n"/>
      <c r="B30" s="22" t="n"/>
      <c r="C30" s="21" t="n"/>
      <c r="D30" s="21" t="n"/>
      <c r="E30" s="21" t="n"/>
      <c r="F30" s="32" t="n"/>
      <c r="G30" s="21" t="n"/>
      <c r="H30" s="24" t="n"/>
    </row>
    <row r="31" ht="20" customHeight="1">
      <c r="A31" s="21" t="n"/>
      <c r="B31" s="22" t="n"/>
      <c r="C31" s="21" t="n"/>
      <c r="D31" s="21" t="n"/>
      <c r="E31" s="21" t="n"/>
      <c r="F31" s="32" t="n"/>
      <c r="G31" s="21" t="n"/>
      <c r="H31" s="24" t="n"/>
    </row>
    <row r="32" ht="20" customHeight="1">
      <c r="A32" s="21" t="n"/>
      <c r="B32" s="22" t="n"/>
      <c r="C32" s="21" t="n"/>
      <c r="D32" s="21" t="n"/>
      <c r="E32" s="21" t="n"/>
      <c r="F32" s="32" t="n"/>
      <c r="G32" s="21" t="n"/>
      <c r="H32" s="24" t="n"/>
    </row>
    <row r="33" ht="20" customHeight="1">
      <c r="A33" s="21" t="n"/>
      <c r="B33" s="22" t="n"/>
      <c r="C33" s="21" t="n"/>
      <c r="D33" s="21" t="n"/>
      <c r="E33" s="21" t="n"/>
      <c r="F33" s="32" t="n"/>
      <c r="G33" s="21" t="n"/>
      <c r="H33" s="24" t="n"/>
    </row>
    <row r="34" ht="20" customHeight="1">
      <c r="A34" s="21" t="n"/>
      <c r="B34" s="22" t="n"/>
      <c r="C34" s="21" t="n"/>
      <c r="D34" s="21" t="n"/>
      <c r="E34" s="21" t="n"/>
      <c r="F34" s="32" t="n"/>
      <c r="G34" s="21" t="n"/>
      <c r="H34" s="24" t="n"/>
    </row>
    <row r="35" ht="20" customHeight="1">
      <c r="A35" s="21" t="n"/>
      <c r="B35" s="22" t="n"/>
      <c r="C35" s="21" t="n"/>
      <c r="D35" s="21" t="n"/>
      <c r="E35" s="21" t="n"/>
      <c r="F35" s="32" t="n"/>
      <c r="G35" s="21" t="n"/>
      <c r="H35" s="24" t="n"/>
    </row>
    <row r="36" ht="20" customHeight="1">
      <c r="A36" s="21" t="n"/>
      <c r="B36" s="22" t="n"/>
      <c r="C36" s="21" t="n"/>
      <c r="D36" s="21" t="n"/>
      <c r="E36" s="21" t="n"/>
      <c r="F36" s="32" t="n"/>
      <c r="G36" s="21" t="n"/>
      <c r="H36" s="24" t="n"/>
    </row>
    <row r="37" ht="20" customHeight="1">
      <c r="A37" s="21" t="n"/>
      <c r="B37" s="22" t="n"/>
      <c r="C37" s="21" t="n"/>
      <c r="D37" s="21" t="n"/>
      <c r="E37" s="21" t="n"/>
      <c r="F37" s="32" t="n"/>
      <c r="G37" s="21" t="n"/>
      <c r="H37" s="24" t="n"/>
    </row>
    <row r="38" ht="20" customHeight="1">
      <c r="A38" s="21" t="n"/>
      <c r="B38" s="22" t="n"/>
      <c r="C38" s="21" t="n"/>
      <c r="D38" s="21" t="n"/>
      <c r="E38" s="21" t="n"/>
      <c r="F38" s="32" t="n"/>
      <c r="G38" s="21" t="n"/>
      <c r="H38" s="24" t="n"/>
    </row>
    <row r="39" ht="20" customHeight="1">
      <c r="A39" s="21" t="n"/>
      <c r="B39" s="22" t="n"/>
      <c r="C39" s="21" t="n"/>
      <c r="D39" s="21" t="n"/>
      <c r="E39" s="21" t="n"/>
      <c r="F39" s="32" t="n"/>
      <c r="G39" s="21" t="n"/>
      <c r="H39" s="24" t="n"/>
    </row>
    <row r="40" ht="20" customHeight="1">
      <c r="A40" s="21" t="n"/>
      <c r="B40" s="22" t="n"/>
      <c r="C40" s="21" t="n"/>
      <c r="D40" s="21" t="n"/>
      <c r="E40" s="21" t="n"/>
      <c r="F40" s="32" t="n"/>
      <c r="G40" s="21" t="n"/>
      <c r="H40" s="24" t="n"/>
    </row>
    <row r="41" ht="20" customHeight="1">
      <c r="A41" s="21" t="n"/>
      <c r="B41" s="22" t="n"/>
      <c r="C41" s="21" t="n"/>
      <c r="D41" s="21" t="n"/>
      <c r="E41" s="21" t="n"/>
      <c r="F41" s="32" t="n"/>
      <c r="G41" s="21" t="n"/>
      <c r="H41" s="24" t="n"/>
    </row>
    <row r="42" ht="20" customHeight="1">
      <c r="A42" s="21" t="n"/>
      <c r="B42" s="22" t="n"/>
      <c r="C42" s="21" t="n"/>
      <c r="D42" s="21" t="n"/>
      <c r="E42" s="21" t="n"/>
      <c r="F42" s="32" t="n"/>
      <c r="G42" s="21" t="n"/>
      <c r="H42" s="24" t="n"/>
    </row>
    <row r="43" ht="20" customHeight="1">
      <c r="A43" s="21" t="n"/>
      <c r="B43" s="22" t="n"/>
      <c r="C43" s="21" t="n"/>
      <c r="D43" s="21" t="n"/>
      <c r="E43" s="21" t="n"/>
      <c r="F43" s="32" t="n"/>
      <c r="G43" s="21" t="n"/>
      <c r="H43" s="24" t="n"/>
    </row>
    <row r="44" ht="20" customHeight="1">
      <c r="A44" s="21" t="n"/>
      <c r="B44" s="22" t="n"/>
      <c r="C44" s="21" t="n"/>
      <c r="D44" s="21" t="n"/>
      <c r="E44" s="21" t="n"/>
      <c r="F44" s="32" t="n"/>
      <c r="G44" s="21" t="n"/>
      <c r="H44" s="24" t="n"/>
    </row>
    <row r="45" ht="20" customHeight="1">
      <c r="A45" s="21" t="n"/>
      <c r="B45" s="22" t="n"/>
      <c r="C45" s="21" t="n"/>
      <c r="D45" s="21" t="n"/>
      <c r="E45" s="21" t="n"/>
      <c r="F45" s="32" t="n"/>
      <c r="G45" s="21" t="n"/>
      <c r="H45" s="24" t="n"/>
    </row>
    <row r="46" ht="20" customHeight="1">
      <c r="A46" s="21" t="n"/>
      <c r="B46" s="22" t="n"/>
      <c r="C46" s="21" t="n"/>
      <c r="D46" s="21" t="n"/>
      <c r="E46" s="21" t="n"/>
      <c r="F46" s="32" t="n"/>
      <c r="G46" s="21" t="n"/>
      <c r="H46" s="24" t="n"/>
    </row>
    <row r="47" ht="20" customHeight="1">
      <c r="A47" s="21" t="n"/>
      <c r="B47" s="22" t="n"/>
      <c r="C47" s="21" t="n"/>
      <c r="D47" s="21" t="n"/>
      <c r="E47" s="21" t="n"/>
      <c r="F47" s="32" t="n"/>
      <c r="G47" s="21" t="n"/>
      <c r="H47" s="24" t="n"/>
    </row>
    <row r="48" ht="20" customHeight="1">
      <c r="A48" s="21" t="n"/>
      <c r="B48" s="22" t="n"/>
      <c r="C48" s="21" t="n"/>
      <c r="D48" s="21" t="n"/>
      <c r="E48" s="21" t="n"/>
      <c r="F48" s="32" t="n"/>
      <c r="G48" s="21" t="n"/>
      <c r="H48" s="24" t="n"/>
    </row>
    <row r="49" ht="20" customHeight="1">
      <c r="A49" s="21" t="n"/>
      <c r="B49" s="22" t="n"/>
      <c r="C49" s="21" t="n"/>
      <c r="D49" s="21" t="n"/>
      <c r="E49" s="21" t="n"/>
      <c r="F49" s="32" t="n"/>
      <c r="G49" s="21" t="n"/>
      <c r="H49" s="24" t="n"/>
    </row>
    <row r="50" ht="20" customHeight="1">
      <c r="A50" s="21" t="n"/>
      <c r="B50" s="22" t="n"/>
      <c r="C50" s="21" t="n"/>
      <c r="D50" s="21" t="n"/>
      <c r="E50" s="21" t="n"/>
      <c r="F50" s="32" t="n"/>
      <c r="G50" s="21" t="n"/>
      <c r="H50" s="24" t="n"/>
    </row>
    <row r="51" ht="20" customHeight="1">
      <c r="A51" s="21" t="n"/>
      <c r="B51" s="22" t="n"/>
      <c r="C51" s="21" t="n"/>
      <c r="D51" s="21" t="n"/>
      <c r="E51" s="21" t="n"/>
      <c r="F51" s="32" t="n"/>
      <c r="G51" s="21" t="n"/>
      <c r="H51" s="24" t="n"/>
    </row>
    <row r="52" ht="20" customHeight="1">
      <c r="A52" s="21" t="n"/>
      <c r="B52" s="22" t="n"/>
      <c r="C52" s="21" t="n"/>
      <c r="D52" s="21" t="n"/>
      <c r="E52" s="21" t="n"/>
      <c r="F52" s="32" t="n"/>
      <c r="G52" s="21" t="n"/>
      <c r="H52" s="24" t="n"/>
    </row>
    <row r="53" ht="20" customHeight="1">
      <c r="A53" s="21" t="n"/>
      <c r="B53" s="22" t="n"/>
      <c r="C53" s="21" t="n"/>
      <c r="D53" s="21" t="n"/>
      <c r="E53" s="21" t="n"/>
      <c r="F53" s="32" t="n"/>
      <c r="G53" s="21" t="n"/>
      <c r="H53" s="24" t="n"/>
    </row>
    <row r="54" ht="20" customHeight="1">
      <c r="A54" s="21" t="n"/>
      <c r="B54" s="22" t="n"/>
      <c r="C54" s="21" t="n"/>
      <c r="D54" s="21" t="n"/>
      <c r="E54" s="21" t="n"/>
      <c r="F54" s="32" t="n"/>
      <c r="G54" s="21" t="n"/>
      <c r="H54" s="24" t="n"/>
    </row>
    <row r="55" ht="20" customHeight="1">
      <c r="A55" s="21" t="n"/>
      <c r="B55" s="22" t="n"/>
      <c r="C55" s="21" t="n"/>
      <c r="D55" s="21" t="n"/>
      <c r="E55" s="21" t="n"/>
      <c r="F55" s="32" t="n"/>
      <c r="G55" s="21" t="n"/>
      <c r="H55" s="24" t="n"/>
    </row>
    <row r="56" ht="20" customHeight="1">
      <c r="A56" s="21" t="n"/>
      <c r="B56" s="22" t="n"/>
      <c r="C56" s="21" t="n"/>
      <c r="D56" s="21" t="n"/>
      <c r="E56" s="21" t="n"/>
      <c r="F56" s="32" t="n"/>
      <c r="G56" s="21" t="n"/>
      <c r="H56" s="24" t="n"/>
    </row>
    <row r="57" ht="20" customHeight="1">
      <c r="A57" s="21" t="n"/>
      <c r="B57" s="22" t="n"/>
      <c r="C57" s="21" t="n"/>
      <c r="D57" s="21" t="n"/>
      <c r="E57" s="21" t="n"/>
      <c r="F57" s="32" t="n"/>
      <c r="G57" s="21" t="n"/>
      <c r="H57" s="24" t="n"/>
    </row>
    <row r="58" ht="20" customHeight="1">
      <c r="A58" s="21" t="n"/>
      <c r="B58" s="22" t="n"/>
      <c r="C58" s="21" t="n"/>
      <c r="D58" s="21" t="n"/>
      <c r="E58" s="21" t="n"/>
      <c r="F58" s="32" t="n"/>
      <c r="G58" s="21" t="n"/>
      <c r="H58" s="24" t="n"/>
    </row>
    <row r="59" ht="20" customHeight="1">
      <c r="A59" s="21" t="n"/>
      <c r="B59" s="22" t="n"/>
      <c r="C59" s="21" t="n"/>
      <c r="D59" s="21" t="n"/>
      <c r="E59" s="21" t="n"/>
      <c r="F59" s="32" t="n"/>
      <c r="G59" s="21" t="n"/>
      <c r="H59" s="24" t="n"/>
    </row>
    <row r="60" ht="20" customHeight="1">
      <c r="A60" s="21" t="n"/>
      <c r="B60" s="22" t="n"/>
      <c r="C60" s="21" t="n"/>
      <c r="D60" s="21" t="n"/>
      <c r="E60" s="21" t="n"/>
      <c r="F60" s="32" t="n"/>
      <c r="G60" s="21" t="n"/>
      <c r="H60" s="24" t="n"/>
    </row>
    <row r="61" ht="20" customHeight="1">
      <c r="A61" s="21" t="n"/>
      <c r="B61" s="22" t="n"/>
      <c r="C61" s="21" t="n"/>
      <c r="D61" s="21" t="n"/>
      <c r="E61" s="21" t="n"/>
      <c r="F61" s="32" t="n"/>
      <c r="G61" s="21" t="n"/>
      <c r="H61" s="24" t="n"/>
    </row>
    <row r="62" ht="20" customHeight="1">
      <c r="A62" s="21" t="n"/>
      <c r="B62" s="22" t="n"/>
      <c r="C62" s="21" t="n"/>
      <c r="D62" s="21" t="n"/>
      <c r="E62" s="21" t="n"/>
      <c r="F62" s="32" t="n"/>
      <c r="G62" s="21" t="n"/>
      <c r="H62" s="24" t="n"/>
    </row>
    <row r="63" ht="20" customHeight="1">
      <c r="A63" s="21" t="n"/>
      <c r="B63" s="22" t="n"/>
      <c r="C63" s="21" t="n"/>
      <c r="D63" s="21" t="n"/>
      <c r="E63" s="21" t="n"/>
      <c r="F63" s="32" t="n"/>
      <c r="G63" s="21" t="n"/>
      <c r="H63" s="24" t="n"/>
    </row>
    <row r="64" ht="20" customHeight="1">
      <c r="A64" s="21" t="n"/>
      <c r="B64" s="22" t="n"/>
      <c r="C64" s="21" t="n"/>
      <c r="D64" s="21" t="n"/>
      <c r="E64" s="21" t="n"/>
      <c r="F64" s="32" t="n"/>
      <c r="G64" s="21" t="n"/>
      <c r="H64" s="24" t="n"/>
    </row>
    <row r="65" ht="20" customHeight="1">
      <c r="A65" s="21" t="n"/>
      <c r="B65" s="22" t="n"/>
      <c r="C65" s="21" t="n"/>
      <c r="D65" s="21" t="n"/>
      <c r="E65" s="21" t="n"/>
      <c r="F65" s="32" t="n"/>
      <c r="G65" s="21" t="n"/>
      <c r="H65" s="24" t="n"/>
    </row>
    <row r="66" ht="20" customHeight="1">
      <c r="A66" s="21" t="n"/>
      <c r="B66" s="22" t="n"/>
      <c r="C66" s="21" t="n"/>
      <c r="D66" s="21" t="n"/>
      <c r="E66" s="21" t="n"/>
      <c r="F66" s="32" t="n"/>
      <c r="G66" s="21" t="n"/>
      <c r="H66" s="24" t="n"/>
    </row>
    <row r="67" ht="20" customHeight="1">
      <c r="A67" s="21" t="n"/>
      <c r="B67" s="22" t="n"/>
      <c r="C67" s="21" t="n"/>
      <c r="D67" s="21" t="n"/>
      <c r="E67" s="21" t="n"/>
      <c r="F67" s="32" t="n"/>
      <c r="G67" s="21" t="n"/>
      <c r="H67" s="24" t="n"/>
    </row>
    <row r="68" ht="20" customHeight="1">
      <c r="A68" s="21" t="n"/>
      <c r="B68" s="22" t="n"/>
      <c r="C68" s="21" t="n"/>
      <c r="D68" s="21" t="n"/>
      <c r="E68" s="21" t="n"/>
      <c r="F68" s="32" t="n"/>
      <c r="G68" s="21" t="n"/>
      <c r="H68" s="24" t="n"/>
    </row>
    <row r="69" ht="20" customHeight="1">
      <c r="A69" s="21" t="n"/>
      <c r="B69" s="22" t="n"/>
      <c r="C69" s="21" t="n"/>
      <c r="D69" s="21" t="n"/>
      <c r="E69" s="21" t="n"/>
      <c r="F69" s="32" t="n"/>
      <c r="G69" s="21" t="n"/>
      <c r="H69" s="24" t="n"/>
    </row>
    <row r="70" ht="20" customHeight="1">
      <c r="A70" s="21" t="n"/>
      <c r="B70" s="22" t="n"/>
      <c r="C70" s="21" t="n"/>
      <c r="D70" s="21" t="n"/>
      <c r="E70" s="21" t="n"/>
      <c r="F70" s="32" t="n"/>
      <c r="G70" s="21" t="n"/>
      <c r="H70" s="24" t="n"/>
    </row>
    <row r="71" ht="20" customHeight="1">
      <c r="A71" s="21" t="n"/>
      <c r="B71" s="22" t="n"/>
      <c r="C71" s="21" t="n"/>
      <c r="D71" s="21" t="n"/>
      <c r="E71" s="21" t="n"/>
      <c r="F71" s="32" t="n"/>
      <c r="G71" s="21" t="n"/>
      <c r="H71" s="24" t="n"/>
    </row>
    <row r="72" ht="20" customHeight="1">
      <c r="A72" s="21" t="n"/>
      <c r="B72" s="22" t="n"/>
      <c r="C72" s="21" t="n"/>
      <c r="D72" s="21" t="n"/>
      <c r="E72" s="21" t="n"/>
      <c r="F72" s="32" t="n"/>
      <c r="G72" s="21" t="n"/>
      <c r="H72" s="24" t="n"/>
    </row>
    <row r="73" ht="20" customHeight="1">
      <c r="A73" s="21" t="n"/>
      <c r="B73" s="22" t="n"/>
      <c r="C73" s="21" t="n"/>
      <c r="D73" s="21" t="n"/>
      <c r="E73" s="21" t="n"/>
      <c r="F73" s="32" t="n"/>
      <c r="G73" s="21" t="n"/>
      <c r="H73" s="24" t="n"/>
    </row>
    <row r="74" ht="20" customHeight="1">
      <c r="A74" s="21" t="n"/>
      <c r="B74" s="22" t="n"/>
      <c r="C74" s="21" t="n"/>
      <c r="D74" s="21" t="n"/>
      <c r="E74" s="21" t="n"/>
      <c r="F74" s="32" t="n"/>
      <c r="G74" s="21" t="n"/>
      <c r="H74" s="24" t="n"/>
    </row>
    <row r="75" ht="20" customHeight="1">
      <c r="A75" s="21" t="n"/>
      <c r="B75" s="22" t="n"/>
      <c r="C75" s="21" t="n"/>
      <c r="D75" s="21" t="n"/>
      <c r="E75" s="21" t="n"/>
      <c r="F75" s="32" t="n"/>
      <c r="G75" s="21" t="n"/>
      <c r="H75" s="24" t="n"/>
    </row>
    <row r="76" ht="20" customHeight="1">
      <c r="A76" s="21" t="n"/>
      <c r="B76" s="22" t="n"/>
      <c r="C76" s="21" t="n"/>
      <c r="D76" s="21" t="n"/>
      <c r="E76" s="21" t="n"/>
      <c r="F76" s="32" t="n"/>
      <c r="G76" s="21" t="n"/>
      <c r="H76" s="24" t="n"/>
    </row>
    <row r="77" ht="20" customHeight="1">
      <c r="A77" s="21" t="n"/>
      <c r="B77" s="22" t="n"/>
      <c r="C77" s="21" t="n"/>
      <c r="D77" s="21" t="n"/>
      <c r="E77" s="21" t="n"/>
      <c r="F77" s="32" t="n"/>
      <c r="G77" s="21" t="n"/>
      <c r="H77" s="24" t="n"/>
    </row>
    <row r="78" ht="20" customHeight="1">
      <c r="A78" s="21" t="n"/>
      <c r="B78" s="22" t="n"/>
      <c r="C78" s="21" t="n"/>
      <c r="D78" s="21" t="n"/>
      <c r="E78" s="21" t="n"/>
      <c r="F78" s="32" t="n"/>
      <c r="G78" s="21" t="n"/>
      <c r="H78" s="24" t="n"/>
    </row>
    <row r="79" ht="20" customHeight="1">
      <c r="A79" s="21" t="n"/>
      <c r="B79" s="22" t="n"/>
      <c r="C79" s="21" t="n"/>
      <c r="D79" s="21" t="n"/>
      <c r="E79" s="21" t="n"/>
      <c r="F79" s="32" t="n"/>
      <c r="G79" s="21" t="n"/>
      <c r="H79" s="24" t="n"/>
    </row>
    <row r="80" ht="20" customHeight="1">
      <c r="A80" s="21" t="n"/>
      <c r="B80" s="22" t="n"/>
      <c r="C80" s="21" t="n"/>
      <c r="D80" s="21" t="n"/>
      <c r="E80" s="21" t="n"/>
      <c r="F80" s="32" t="n"/>
      <c r="G80" s="21" t="n"/>
      <c r="H80" s="24" t="n"/>
    </row>
    <row r="81" ht="20" customHeight="1">
      <c r="A81" s="21" t="n"/>
      <c r="B81" s="22" t="n"/>
      <c r="C81" s="21" t="n"/>
      <c r="D81" s="21" t="n"/>
      <c r="E81" s="21" t="n"/>
      <c r="F81" s="32" t="n"/>
      <c r="G81" s="21" t="n"/>
      <c r="H81" s="24" t="n"/>
    </row>
    <row r="82" ht="20" customHeight="1">
      <c r="A82" s="21" t="n"/>
      <c r="B82" s="22" t="n"/>
      <c r="C82" s="21" t="n"/>
      <c r="D82" s="21" t="n"/>
      <c r="E82" s="21" t="n"/>
      <c r="F82" s="32" t="n"/>
      <c r="G82" s="21" t="n"/>
      <c r="H82" s="24" t="n"/>
    </row>
    <row r="83" ht="20" customHeight="1">
      <c r="A83" s="21" t="n"/>
      <c r="B83" s="22" t="n"/>
      <c r="C83" s="21" t="n"/>
      <c r="D83" s="21" t="n"/>
      <c r="E83" s="21" t="n"/>
      <c r="F83" s="32" t="n"/>
      <c r="G83" s="21" t="n"/>
      <c r="H83" s="24" t="n"/>
    </row>
    <row r="84" ht="20" customHeight="1">
      <c r="A84" s="21" t="n"/>
      <c r="B84" s="22" t="n"/>
      <c r="C84" s="21" t="n"/>
      <c r="D84" s="21" t="n"/>
      <c r="E84" s="21" t="n"/>
      <c r="F84" s="32" t="n"/>
      <c r="G84" s="21" t="n"/>
      <c r="H84" s="24" t="n"/>
    </row>
    <row r="85" ht="20" customHeight="1">
      <c r="A85" s="21" t="n"/>
      <c r="B85" s="22" t="n"/>
      <c r="C85" s="21" t="n"/>
      <c r="D85" s="21" t="n"/>
      <c r="E85" s="21" t="n"/>
      <c r="F85" s="32" t="n"/>
      <c r="G85" s="21" t="n"/>
      <c r="H85" s="24" t="n"/>
    </row>
    <row r="86" ht="20" customHeight="1">
      <c r="A86" s="21" t="n"/>
      <c r="B86" s="22" t="n"/>
      <c r="C86" s="21" t="n"/>
      <c r="D86" s="21" t="n"/>
      <c r="E86" s="21" t="n"/>
      <c r="F86" s="32" t="n"/>
      <c r="G86" s="21" t="n"/>
      <c r="H86" s="24" t="n"/>
    </row>
    <row r="87" ht="20" customHeight="1">
      <c r="A87" s="21" t="n"/>
      <c r="B87" s="22" t="n"/>
      <c r="C87" s="21" t="n"/>
      <c r="D87" s="21" t="n"/>
      <c r="E87" s="21" t="n"/>
      <c r="F87" s="32" t="n"/>
      <c r="G87" s="21" t="n"/>
      <c r="H87" s="24" t="n"/>
    </row>
    <row r="88" ht="20" customHeight="1">
      <c r="A88" s="21" t="n"/>
      <c r="B88" s="22" t="n"/>
      <c r="C88" s="21" t="n"/>
      <c r="D88" s="21" t="n"/>
      <c r="E88" s="21" t="n"/>
      <c r="F88" s="32" t="n"/>
      <c r="G88" s="21" t="n"/>
      <c r="H88" s="24" t="n"/>
    </row>
    <row r="89" ht="20" customHeight="1">
      <c r="A89" s="21" t="n"/>
      <c r="B89" s="22" t="n"/>
      <c r="C89" s="21" t="n"/>
      <c r="D89" s="21" t="n"/>
      <c r="E89" s="21" t="n"/>
      <c r="F89" s="32" t="n"/>
      <c r="G89" s="21" t="n"/>
      <c r="H89" s="24" t="n"/>
    </row>
    <row r="90" ht="20" customHeight="1">
      <c r="A90" s="21" t="n"/>
      <c r="B90" s="22" t="n"/>
      <c r="C90" s="21" t="n"/>
      <c r="D90" s="21" t="n"/>
      <c r="E90" s="21" t="n"/>
      <c r="F90" s="32" t="n"/>
      <c r="G90" s="21" t="n"/>
      <c r="H90" s="24" t="n"/>
    </row>
    <row r="91" ht="20" customHeight="1">
      <c r="A91" s="21" t="n"/>
      <c r="B91" s="22" t="n"/>
      <c r="C91" s="21" t="n"/>
      <c r="D91" s="21" t="n"/>
      <c r="E91" s="21" t="n"/>
      <c r="F91" s="32" t="n"/>
      <c r="G91" s="21" t="n"/>
      <c r="H91" s="24" t="n"/>
    </row>
    <row r="92" ht="20" customHeight="1">
      <c r="A92" s="21" t="n"/>
      <c r="B92" s="22" t="n"/>
      <c r="C92" s="21" t="n"/>
      <c r="D92" s="21" t="n"/>
      <c r="E92" s="21" t="n"/>
      <c r="F92" s="32" t="n"/>
      <c r="G92" s="21" t="n"/>
      <c r="H92" s="24" t="n"/>
    </row>
    <row r="93" ht="20" customHeight="1">
      <c r="A93" s="21" t="n"/>
      <c r="B93" s="22" t="n"/>
      <c r="C93" s="21" t="n"/>
      <c r="D93" s="21" t="n"/>
      <c r="E93" s="21" t="n"/>
      <c r="F93" s="32" t="n"/>
      <c r="G93" s="21" t="n"/>
      <c r="H93" s="24" t="n"/>
    </row>
    <row r="94" ht="20" customHeight="1">
      <c r="A94" s="21" t="n"/>
      <c r="B94" s="22" t="n"/>
      <c r="C94" s="21" t="n"/>
      <c r="D94" s="21" t="n"/>
      <c r="E94" s="21" t="n"/>
      <c r="F94" s="32" t="n"/>
      <c r="G94" s="21" t="n"/>
      <c r="H94" s="24" t="n"/>
    </row>
    <row r="95" ht="20" customHeight="1">
      <c r="A95" s="21" t="n"/>
      <c r="B95" s="22" t="n"/>
      <c r="C95" s="21" t="n"/>
      <c r="D95" s="21" t="n"/>
      <c r="E95" s="21" t="n"/>
      <c r="F95" s="32" t="n"/>
      <c r="G95" s="21" t="n"/>
      <c r="H95" s="24" t="n"/>
    </row>
    <row r="96" ht="20" customHeight="1">
      <c r="A96" s="21" t="n"/>
      <c r="B96" s="22" t="n"/>
      <c r="C96" s="21" t="n"/>
      <c r="D96" s="21" t="n"/>
      <c r="E96" s="21" t="n"/>
      <c r="F96" s="32" t="n"/>
      <c r="G96" s="21" t="n"/>
      <c r="H96" s="24" t="n"/>
    </row>
    <row r="97" ht="20" customHeight="1">
      <c r="A97" s="21" t="n"/>
      <c r="B97" s="22" t="n"/>
      <c r="C97" s="21" t="n"/>
      <c r="D97" s="21" t="n"/>
      <c r="E97" s="21" t="n"/>
      <c r="F97" s="32" t="n"/>
      <c r="G97" s="21" t="n"/>
      <c r="H97" s="24" t="n"/>
    </row>
    <row r="98" ht="20" customHeight="1">
      <c r="A98" s="21" t="n"/>
      <c r="B98" s="22" t="n"/>
      <c r="C98" s="21" t="n"/>
      <c r="D98" s="21" t="n"/>
      <c r="E98" s="21" t="n"/>
      <c r="F98" s="32" t="n"/>
      <c r="G98" s="21" t="n"/>
      <c r="H98" s="24" t="n"/>
    </row>
    <row r="99" ht="20" customHeight="1">
      <c r="A99" s="21" t="n"/>
      <c r="B99" s="22" t="n"/>
      <c r="C99" s="21" t="n"/>
      <c r="D99" s="21" t="n"/>
      <c r="E99" s="21" t="n"/>
      <c r="F99" s="32" t="n"/>
      <c r="G99" s="21" t="n"/>
      <c r="H99" s="24" t="n"/>
    </row>
    <row r="100" ht="20" customHeight="1">
      <c r="A100" s="21" t="n"/>
      <c r="B100" s="22" t="n"/>
      <c r="C100" s="21" t="n"/>
      <c r="D100" s="21" t="n"/>
      <c r="E100" s="21" t="n"/>
      <c r="F100" s="32" t="n"/>
      <c r="G100" s="21" t="n"/>
      <c r="H100" s="24" t="n"/>
    </row>
    <row r="101" ht="20" customHeight="1">
      <c r="A101" s="21" t="n"/>
      <c r="B101" s="22" t="n"/>
      <c r="C101" s="21" t="n"/>
      <c r="D101" s="21" t="n"/>
      <c r="E101" s="21" t="n"/>
      <c r="F101" s="32" t="n"/>
      <c r="G101" s="21" t="n"/>
      <c r="H101" s="24" t="n"/>
    </row>
    <row r="102" ht="20" customHeight="1">
      <c r="A102" s="21" t="n"/>
      <c r="B102" s="22" t="n"/>
      <c r="C102" s="21" t="n"/>
      <c r="D102" s="21" t="n"/>
      <c r="E102" s="21" t="n"/>
      <c r="F102" s="32" t="n"/>
      <c r="G102" s="21" t="n"/>
      <c r="H102" s="24" t="n"/>
    </row>
    <row r="103" ht="20" customHeight="1">
      <c r="A103" s="21" t="n"/>
      <c r="B103" s="22" t="n"/>
      <c r="C103" s="21" t="n"/>
      <c r="D103" s="21" t="n"/>
      <c r="E103" s="21" t="n"/>
      <c r="F103" s="32" t="n"/>
      <c r="G103" s="21" t="n"/>
      <c r="H103" s="24" t="n"/>
    </row>
    <row r="104" ht="20" customHeight="1">
      <c r="A104" s="21" t="n"/>
      <c r="B104" s="22" t="n"/>
      <c r="C104" s="21" t="n"/>
      <c r="D104" s="21" t="n"/>
      <c r="E104" s="21" t="n"/>
      <c r="F104" s="32" t="n"/>
      <c r="G104" s="21" t="n"/>
      <c r="H104" s="24" t="n"/>
    </row>
    <row r="105" ht="20" customHeight="1">
      <c r="A105" s="21" t="n"/>
      <c r="B105" s="22" t="n"/>
      <c r="C105" s="21" t="n"/>
      <c r="D105" s="21" t="n"/>
      <c r="E105" s="21" t="n"/>
      <c r="F105" s="32" t="n"/>
      <c r="G105" s="21" t="n"/>
      <c r="H105" s="24" t="n"/>
    </row>
  </sheetData>
  <autoFilter ref="A5:H105"/>
  <mergeCells count="1">
    <mergeCell ref="A1:H1"/>
  </mergeCells>
  <conditionalFormatting sqref="A6:A105">
    <cfRule type="expression" priority="1" dxfId="1">
      <formula>AND($A6="",COUNTA($B6:$H6)&gt;0)</formula>
    </cfRule>
  </conditionalFormatting>
  <conditionalFormatting sqref="C6:C105">
    <cfRule type="expression" priority="2" dxfId="1">
      <formula>AND($C6&lt;&gt;"",COUNTIF($C$6:$C$105,$C6)&gt;1)</formula>
    </cfRule>
  </conditionalFormatting>
  <conditionalFormatting sqref="F6:F105">
    <cfRule type="expression" priority="3" dxfId="1">
      <formula>AND(ISNUMBER($F6),$F6&lt;0)</formula>
    </cfRule>
  </conditionalFormatting>
  <conditionalFormatting sqref="H6:H105">
    <cfRule type="expression" priority="4" dxfId="0">
      <formula>$H6="Received"</formula>
    </cfRule>
    <cfRule type="expression" priority="5" dxfId="2">
      <formula>$H6="Pending"</formula>
    </cfRule>
    <cfRule type="expression" priority="6" dxfId="1">
      <formula>$H6="Reversed"</formula>
    </cfRule>
  </conditionalFormatting>
  <dataValidations count="6">
    <dataValidation sqref="A6:A105" showDropDown="0" showInputMessage="1" showErrorMessage="1" allowBlank="0" errorTitle="Campaign ID not found" error="Enter a Campaign ID that appears on the Campaigns sheet." promptTitle="Campaign attribution" prompt="Enter the campaign identifier used for this revenue record." type="custom">
      <formula1>=OR(A6="",COUNTIF(INDIRECT("'Campaigns'!$A$6:$A$105"),A6)&gt;0)</formula1>
    </dataValidation>
    <dataValidation sqref="B6:B105" showDropDown="0" showInputMessage="1" showErrorMessage="1" allowBlank="0" errorTitle="Invalid transaction date" error="Enter a date within ten years before or after the current year." promptTitle="Transaction date" prompt="Enter the administrative transaction date in MM/DD/YYYY format." type="date" operator="between">
      <formula1>DATE(YEAR(TODAY())-10,1,1)</formula1>
      <formula2>DATE(YEAR(TODAY())+10,12,31)</formula2>
    </dataValidation>
    <dataValidation sqref="C6:C105" showDropDown="0" showInputMessage="1" showErrorMessage="1" allowBlank="0" errorTitle="Duplicate revenue reference" error="Enter a unique revenue reference or leave the unused row blank." promptTitle="Revenue reference" prompt="Use a unique administrative identifier for each revenue record." type="custom">
      <formula1>=OR(C6="",COUNTIF($C$6:$C$105,C6)=1)</formula1>
    </dataValidation>
    <dataValidation sqref="F6:F105" showDropDown="0" showInputMessage="1" showErrorMessage="1" allowBlank="0" errorTitle="Invalid commission amount" error="Enter an amount from -$1,000,000.00 through $1,000,000.00." promptTitle="Commission revenue" prompt="Negative values may be used for administrative adjustments." type="decimal" operator="between">
      <formula1>-1000000</formula1>
      <formula2>1000000</formula2>
    </dataValidation>
    <dataValidation sqref="G6:G105" showDropDown="0" showInputMessage="1" showErrorMessage="1" allowBlank="0" errorTitle="Invalid owner" error="Select an owner from the editable Assumptions list." promptTitle="Record owner" prompt="Select the person responsible for reviewing the revenue record." type="list">
      <formula1>=INDIRECT("'Assumptions'!$G$5:$G$8")</formula1>
    </dataValidation>
    <dataValidation sqref="H6:H105" showDropDown="0" showInputMessage="1" showErrorMessage="1" allowBlank="0" errorTitle="Invalid revenue status" error="Select a revenue status from the editable Assumptions list." promptTitle="Revenue status" prompt="Select the administrative status of the commission revenue." type="list">
      <formula1>=INDIRECT("'Assumptions'!$E$5:$E$7")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" customWidth="1" min="2" max="2"/>
    <col width="19" customWidth="1" min="3" max="3"/>
    <col width="3" customWidth="1" min="4" max="4"/>
    <col width="18" customWidth="1" min="5" max="5"/>
    <col width="3" customWidth="1" min="6" max="6"/>
    <col width="27" customWidth="1" min="7" max="7"/>
    <col width="3" customWidth="1" min="8" max="8"/>
    <col width="25" customWidth="1" min="9" max="9"/>
    <col width="18" customWidth="1" min="10" max="10"/>
  </cols>
  <sheetData>
    <row r="1" ht="28" customHeight="1">
      <c r="A1" s="1" t="inlineStr">
        <is>
          <t>Editable Assumptions and Lists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7" t="n"/>
    </row>
    <row r="2" ht="30" customHeight="1">
      <c r="A2" s="3" t="inlineStr">
        <is>
          <t>Edit these visible choices and review settings as agency procedures change. These settings do not provide coverage, legal, tax, or compliance advice.</t>
        </is>
      </c>
    </row>
    <row r="3"/>
    <row r="4">
      <c r="A4" s="4" t="inlineStr">
        <is>
          <t>Campaign Channels</t>
        </is>
      </c>
      <c r="C4" s="4" t="inlineStr">
        <is>
          <t>Campaign Statuses</t>
        </is>
      </c>
      <c r="E4" s="4" t="inlineStr">
        <is>
          <t>Revenue Statuses</t>
        </is>
      </c>
      <c r="G4" s="4" t="inlineStr">
        <is>
          <t>Owners</t>
        </is>
      </c>
      <c r="I4" s="4" t="inlineStr">
        <is>
          <t>ROI Setting</t>
        </is>
      </c>
      <c r="J4" s="4" t="inlineStr">
        <is>
          <t>Value</t>
        </is>
      </c>
    </row>
    <row r="5">
      <c r="A5" s="21" t="inlineStr">
        <is>
          <t>Direct Mail</t>
        </is>
      </c>
      <c r="C5" s="21" t="inlineStr">
        <is>
          <t>Planned</t>
        </is>
      </c>
      <c r="E5" s="21" t="inlineStr">
        <is>
          <t>Received</t>
        </is>
      </c>
      <c r="G5" s="21" t="inlineStr">
        <is>
          <t>Avery North (Fictional)</t>
        </is>
      </c>
      <c r="I5" s="7" t="inlineStr">
        <is>
          <t>ROI review threshold</t>
        </is>
      </c>
      <c r="J5" s="33" t="n">
        <v>0</v>
      </c>
    </row>
    <row r="6">
      <c r="A6" s="21" t="inlineStr">
        <is>
          <t>Email</t>
        </is>
      </c>
      <c r="C6" s="21" t="inlineStr">
        <is>
          <t>Active</t>
        </is>
      </c>
      <c r="E6" s="21" t="inlineStr">
        <is>
          <t>Pending</t>
        </is>
      </c>
      <c r="G6" s="21" t="inlineStr">
        <is>
          <t>Jordan Vale (Fictional)</t>
        </is>
      </c>
      <c r="I6" s="7" t="inlineStr">
        <is>
          <t>Included revenue status</t>
        </is>
      </c>
      <c r="J6" s="21" t="inlineStr">
        <is>
          <t>Received</t>
        </is>
      </c>
    </row>
    <row r="7">
      <c r="A7" s="21" t="inlineStr">
        <is>
          <t>Community Event</t>
        </is>
      </c>
      <c r="C7" s="21" t="inlineStr">
        <is>
          <t>Paused</t>
        </is>
      </c>
      <c r="E7" s="21" t="inlineStr">
        <is>
          <t>Reversed</t>
        </is>
      </c>
      <c r="G7" s="21" t="inlineStr">
        <is>
          <t>Morgan Cedar (Fictional)</t>
        </is>
      </c>
    </row>
    <row r="8">
      <c r="A8" s="21" t="inlineStr">
        <is>
          <t>Digital Ad</t>
        </is>
      </c>
      <c r="C8" s="21" t="inlineStr">
        <is>
          <t>Complete</t>
        </is>
      </c>
      <c r="E8" s="21" t="n"/>
      <c r="G8" s="21" t="inlineStr">
        <is>
          <t>Riley Harbor (Fictional)</t>
        </is>
      </c>
    </row>
    <row r="9">
      <c r="A9" s="21" t="inlineStr">
        <is>
          <t>Referral Outreach</t>
        </is>
      </c>
      <c r="C9" s="21" t="n"/>
      <c r="E9" s="21" t="n"/>
      <c r="G9" s="21" t="n"/>
    </row>
    <row r="10">
      <c r="A10" s="21" t="inlineStr">
        <is>
          <t>Other</t>
        </is>
      </c>
      <c r="C10" s="21" t="n"/>
      <c r="E10" s="21" t="n"/>
      <c r="G10" s="21" t="n"/>
    </row>
  </sheetData>
  <autoFilter ref="I4:J6"/>
  <mergeCells count="1">
    <mergeCell ref="A1:J1"/>
  </mergeCells>
  <dataValidations count="2">
    <dataValidation sqref="J5" showDropDown="0" showInputMessage="1" showErrorMessage="1" allowBlank="0" errorTitle="Invalid ROI threshold" error="Enter a percentage between -100% and 1,000%." promptTitle="ROI review threshold" prompt="Campaign ROI below this editable percentage receives a review flag." type="decimal" operator="between">
      <formula1>-1</formula1>
      <formula2>10</formula2>
    </dataValidation>
    <dataValidation sqref="J6" showDropDown="0" showInputMessage="1" showErrorMessage="1" allowBlank="0" errorTitle="Invalid revenue status" error="Select a revenue status from the editable list." promptTitle="Included revenue status" prompt="Only transactions with this status are included in attributed revenue." type="list">
      <formula1>=INDIRECT("'Assumptions'!$E$5:$E$7")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2026-09-10T04:54:25Z</dcterms:created>
  <dcterms:modified xmlns:dcterms="http://purl.org/dc/terms/" xmlns:xsi="http://www.w3.org/2001/XMLSchema-instance" xsi:type="dcterms:W3CDTF">2026-09-10T04:54:26+00:00Z</dcterms:modified>
</cp:coreProperties>
</file>