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'Lead Log'!$A$4:$L$124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D6D74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173B57"/>
      <sz val="12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FFF"/>
      </patternFill>
    </fill>
    <fill>
      <patternFill patternType="solid">
        <fgColor rgb="00F3F7F8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66" fontId="5" fillId="4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Conversion by Source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'Summary'!E12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'Summary'!$A$13:$A$18</f>
            </numRef>
          </cat>
          <val>
            <numRef>
              <f>'Summary'!$E$13:$E$18</f>
            </numRef>
          </val>
        </ser>
        <ser>
          <idx val="1"/>
          <order val="1"/>
          <tx>
            <strRef>
              <f>'Summary'!F12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'Summary'!$A$13:$A$18</f>
            </numRef>
          </cat>
          <val>
            <numRef>
              <f>'Summary'!$F$13:$F$18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  <max val="1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Rate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9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20" customWidth="1" min="3" max="3"/>
    <col width="12" customWidth="1" min="4" max="4"/>
    <col width="22" customWidth="1" min="5" max="5"/>
    <col width="13" customWidth="1" min="6" max="6"/>
    <col width="20" customWidth="1" min="7" max="7"/>
    <col width="13" customWidth="1" min="8" max="8"/>
    <col width="19" customWidth="1" min="9" max="9"/>
    <col width="13" customWidth="1" min="10" max="10"/>
  </cols>
  <sheetData>
    <row r="1" ht="28" customHeight="1">
      <c r="A1" s="1" t="inlineStr">
        <is>
          <t>Insurance Conversion Rate Calculator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7" t="n"/>
    </row>
    <row r="2" ht="22" customHeight="1">
      <c r="A2" s="2" t="inlineStr">
        <is>
          <t>Lead totals use Lead Date within the selected period; quoted and bound totals use completed Quote Date and Bind Date entries for those leads.</t>
        </is>
      </c>
    </row>
    <row r="3">
      <c r="A3" s="3" t="inlineStr">
        <is>
          <t>Period Start</t>
        </is>
      </c>
      <c r="B3" s="4">
        <f>Assumptions!$B$3</f>
        <v/>
      </c>
      <c r="C3" s="3" t="inlineStr">
        <is>
          <t>Period End</t>
        </is>
      </c>
      <c r="D3" s="4">
        <f>Assumptions!$B$4</f>
        <v/>
      </c>
    </row>
    <row r="4"/>
    <row r="5" ht="34" customHeight="1">
      <c r="A5" s="5" t="inlineStr">
        <is>
          <t>Total Leads</t>
        </is>
      </c>
      <c r="B5" s="6">
        <f>COUNTIFS('Lead Log'!$B$5:$B$124,"&gt;="&amp;Assumptions!$B$3,'Lead Log'!$B$5:$B$124,"&lt;="&amp;Assumptions!$B$4,'Lead Log'!$A$5:$A$124,"&lt;&gt;")</f>
        <v/>
      </c>
      <c r="C5" s="5" t="inlineStr">
        <is>
          <t>Leads Quoted</t>
        </is>
      </c>
      <c r="D5" s="6">
        <f>COUNTIFS('Lead Log'!$B$5:$B$124,"&gt;="&amp;Assumptions!$B$3,'Lead Log'!$B$5:$B$124,"&lt;="&amp;Assumptions!$B$4,'Lead Log'!$A$5:$A$124,"&lt;&gt;",'Lead Log'!$G$5:$G$124,"&gt;0")</f>
        <v/>
      </c>
      <c r="E5" s="5" t="inlineStr">
        <is>
          <t>Leads Bound</t>
        </is>
      </c>
      <c r="F5" s="6">
        <f>COUNTIFS('Lead Log'!$B$5:$B$124,"&gt;="&amp;Assumptions!$B$3,'Lead Log'!$B$5:$B$124,"&lt;="&amp;Assumptions!$B$4,'Lead Log'!$A$5:$A$124,"&lt;&gt;",'Lead Log'!$H$5:$H$124,"&gt;0")</f>
        <v/>
      </c>
      <c r="G5" s="5" t="inlineStr">
        <is>
          <t>Lead-to-Quote</t>
        </is>
      </c>
      <c r="H5" s="7">
        <f>IFERROR($D$5/$B$5,"")</f>
        <v/>
      </c>
      <c r="I5" s="5" t="inlineStr">
        <is>
          <t>Quote-to-Bind</t>
        </is>
      </c>
      <c r="J5" s="7">
        <f>IFERROR($F$5/$D$5,"")</f>
        <v/>
      </c>
    </row>
    <row r="6"/>
    <row r="7" ht="34" customHeight="1">
      <c r="A7" s="8" t="inlineStr">
        <is>
          <t>Needs Human Review</t>
        </is>
      </c>
      <c r="B7" s="6">
        <f>COUNTIFS('Lead Log'!$B$5:$B$124,"&gt;="&amp;Assumptions!$B$3,'Lead Log'!$B$5:$B$124,"&lt;="&amp;Assumptions!$B$4,'Lead Log'!$A$5:$A$124,"&lt;&gt;",'Lead Log'!$L$5:$L$124,"&lt;&gt;",'Lead Log'!$L$5:$L$124,"&lt;&gt;OK")</f>
        <v/>
      </c>
      <c r="C7" s="8" t="inlineStr">
        <is>
          <t>Avg. Days to Quote</t>
        </is>
      </c>
      <c r="D7" s="9">
        <f>IFERROR(AVERAGEIFS('Lead Log'!$J$5:$J$124,'Lead Log'!$B$5:$B$124,"&gt;="&amp;Assumptions!$B$3,'Lead Log'!$B$5:$B$124,"&lt;="&amp;Assumptions!$B$4,'Lead Log'!$A$5:$A$124,"&lt;&gt;"),"")</f>
        <v/>
      </c>
      <c r="E7" s="8" t="inlineStr">
        <is>
          <t>Avg. Days Quote to Bind</t>
        </is>
      </c>
      <c r="F7" s="9">
        <f>IFERROR(AVERAGEIFS('Lead Log'!$K$5:$K$124,'Lead Log'!$B$5:$B$124,"&gt;="&amp;Assumptions!$B$3,'Lead Log'!$B$5:$B$124,"&lt;="&amp;Assumptions!$B$4,'Lead Log'!$A$5:$A$124,"&lt;&gt;"),"")</f>
        <v/>
      </c>
      <c r="G7" s="8" t="inlineStr">
        <is>
          <t>Open Quotes</t>
        </is>
      </c>
      <c r="H7" s="6">
        <f>COUNTIFS('Lead Log'!$B$5:$B$124,"&gt;="&amp;Assumptions!$B$3,'Lead Log'!$B$5:$B$124,"&lt;="&amp;Assumptions!$B$4,'Lead Log'!$A$5:$A$124,"&lt;&gt;",'Lead Log'!$G$5:$G$124,"&gt;0",'Lead Log'!$H$5:$H$124,"",'Lead Log'!$I$5:$I$124,"&lt;&gt;Not Proceeding")</f>
        <v/>
      </c>
      <c r="I7" s="8" t="inlineStr">
        <is>
          <t>Open Unquoted</t>
        </is>
      </c>
      <c r="J7" s="6">
        <f>COUNTIFS('Lead Log'!$B$5:$B$124,"&gt;="&amp;Assumptions!$B$3,'Lead Log'!$B$5:$B$124,"&lt;="&amp;Assumptions!$B$4,'Lead Log'!$A$5:$A$124,"&lt;&gt;",'Lead Log'!$G$5:$G$124,"",'Lead Log'!$I$5:$I$124,"&lt;&gt;Not Proceeding")</f>
        <v/>
      </c>
    </row>
    <row r="8"/>
    <row r="9"/>
    <row r="10" ht="23" customHeight="1">
      <c r="A10" s="10" t="inlineStr">
        <is>
          <t>Conversion by Lead Source</t>
        </is>
      </c>
      <c r="B10" s="10" t="n"/>
      <c r="C10" s="10" t="n"/>
      <c r="D10" s="10" t="n"/>
      <c r="E10" s="10" t="n"/>
      <c r="F10" s="10" t="n"/>
    </row>
    <row r="11"/>
    <row r="12" ht="30" customHeight="1">
      <c r="A12" s="5" t="inlineStr">
        <is>
          <t>Lead Source</t>
        </is>
      </c>
      <c r="B12" s="5" t="inlineStr">
        <is>
          <t>Leads</t>
        </is>
      </c>
      <c r="C12" s="5" t="inlineStr">
        <is>
          <t>Quoted</t>
        </is>
      </c>
      <c r="D12" s="5" t="inlineStr">
        <is>
          <t>Bound</t>
        </is>
      </c>
      <c r="E12" s="5" t="inlineStr">
        <is>
          <t>Lead-to-Quote</t>
        </is>
      </c>
      <c r="F12" s="5" t="inlineStr">
        <is>
          <t>Quote-to-Bind</t>
        </is>
      </c>
    </row>
    <row r="13">
      <c r="A13" s="11">
        <f>Assumptions!$D$3</f>
        <v/>
      </c>
      <c r="B13" s="12">
        <f>IF($A13="","",COUNTIFS('Lead Log'!$B$5:$B$124,"&gt;="&amp;Assumptions!$B$3,'Lead Log'!$B$5:$B$124,"&lt;="&amp;Assumptions!$B$4,'Lead Log'!$A$5:$A$124,"&lt;&gt;",'Lead Log'!$D$5:$D$124,$A13))</f>
        <v/>
      </c>
      <c r="C13" s="12">
        <f>IF($A13="","",COUNTIFS('Lead Log'!$B$5:$B$124,"&gt;="&amp;Assumptions!$B$3,'Lead Log'!$B$5:$B$124,"&lt;="&amp;Assumptions!$B$4,'Lead Log'!$A$5:$A$124,"&lt;&gt;",'Lead Log'!$D$5:$D$124,$A13,'Lead Log'!$G$5:$G$124,"&gt;0"))</f>
        <v/>
      </c>
      <c r="D13" s="12">
        <f>IF($A13="","",COUNTIFS('Lead Log'!$B$5:$B$124,"&gt;="&amp;Assumptions!$B$3,'Lead Log'!$B$5:$B$124,"&lt;="&amp;Assumptions!$B$4,'Lead Log'!$A$5:$A$124,"&lt;&gt;",'Lead Log'!$D$5:$D$124,$A13,'Lead Log'!$H$5:$H$124,"&gt;0"))</f>
        <v/>
      </c>
      <c r="E13" s="13">
        <f>IF($A13="","",IFERROR($C13/$B13,""))</f>
        <v/>
      </c>
      <c r="F13" s="13">
        <f>IF($A13="","",IFERROR($D13/$C13,""))</f>
        <v/>
      </c>
    </row>
    <row r="14">
      <c r="A14" s="14">
        <f>Assumptions!$D$4</f>
        <v/>
      </c>
      <c r="B14" s="15">
        <f>IF($A14="","",COUNTIFS('Lead Log'!$B$5:$B$124,"&gt;="&amp;Assumptions!$B$3,'Lead Log'!$B$5:$B$124,"&lt;="&amp;Assumptions!$B$4,'Lead Log'!$A$5:$A$124,"&lt;&gt;",'Lead Log'!$D$5:$D$124,$A14))</f>
        <v/>
      </c>
      <c r="C14" s="15">
        <f>IF($A14="","",COUNTIFS('Lead Log'!$B$5:$B$124,"&gt;="&amp;Assumptions!$B$3,'Lead Log'!$B$5:$B$124,"&lt;="&amp;Assumptions!$B$4,'Lead Log'!$A$5:$A$124,"&lt;&gt;",'Lead Log'!$D$5:$D$124,$A14,'Lead Log'!$G$5:$G$124,"&gt;0"))</f>
        <v/>
      </c>
      <c r="D14" s="15">
        <f>IF($A14="","",COUNTIFS('Lead Log'!$B$5:$B$124,"&gt;="&amp;Assumptions!$B$3,'Lead Log'!$B$5:$B$124,"&lt;="&amp;Assumptions!$B$4,'Lead Log'!$A$5:$A$124,"&lt;&gt;",'Lead Log'!$D$5:$D$124,$A14,'Lead Log'!$H$5:$H$124,"&gt;0"))</f>
        <v/>
      </c>
      <c r="E14" s="16">
        <f>IF($A14="","",IFERROR($C14/$B14,""))</f>
        <v/>
      </c>
      <c r="F14" s="16">
        <f>IF($A14="","",IFERROR($D14/$C14,""))</f>
        <v/>
      </c>
    </row>
    <row r="15">
      <c r="A15" s="11">
        <f>Assumptions!$D$5</f>
        <v/>
      </c>
      <c r="B15" s="12">
        <f>IF($A15="","",COUNTIFS('Lead Log'!$B$5:$B$124,"&gt;="&amp;Assumptions!$B$3,'Lead Log'!$B$5:$B$124,"&lt;="&amp;Assumptions!$B$4,'Lead Log'!$A$5:$A$124,"&lt;&gt;",'Lead Log'!$D$5:$D$124,$A15))</f>
        <v/>
      </c>
      <c r="C15" s="12">
        <f>IF($A15="","",COUNTIFS('Lead Log'!$B$5:$B$124,"&gt;="&amp;Assumptions!$B$3,'Lead Log'!$B$5:$B$124,"&lt;="&amp;Assumptions!$B$4,'Lead Log'!$A$5:$A$124,"&lt;&gt;",'Lead Log'!$D$5:$D$124,$A15,'Lead Log'!$G$5:$G$124,"&gt;0"))</f>
        <v/>
      </c>
      <c r="D15" s="12">
        <f>IF($A15="","",COUNTIFS('Lead Log'!$B$5:$B$124,"&gt;="&amp;Assumptions!$B$3,'Lead Log'!$B$5:$B$124,"&lt;="&amp;Assumptions!$B$4,'Lead Log'!$A$5:$A$124,"&lt;&gt;",'Lead Log'!$D$5:$D$124,$A15,'Lead Log'!$H$5:$H$124,"&gt;0"))</f>
        <v/>
      </c>
      <c r="E15" s="13">
        <f>IF($A15="","",IFERROR($C15/$B15,""))</f>
        <v/>
      </c>
      <c r="F15" s="13">
        <f>IF($A15="","",IFERROR($D15/$C15,""))</f>
        <v/>
      </c>
    </row>
    <row r="16">
      <c r="A16" s="14">
        <f>Assumptions!$D$6</f>
        <v/>
      </c>
      <c r="B16" s="15">
        <f>IF($A16="","",COUNTIFS('Lead Log'!$B$5:$B$124,"&gt;="&amp;Assumptions!$B$3,'Lead Log'!$B$5:$B$124,"&lt;="&amp;Assumptions!$B$4,'Lead Log'!$A$5:$A$124,"&lt;&gt;",'Lead Log'!$D$5:$D$124,$A16))</f>
        <v/>
      </c>
      <c r="C16" s="15">
        <f>IF($A16="","",COUNTIFS('Lead Log'!$B$5:$B$124,"&gt;="&amp;Assumptions!$B$3,'Lead Log'!$B$5:$B$124,"&lt;="&amp;Assumptions!$B$4,'Lead Log'!$A$5:$A$124,"&lt;&gt;",'Lead Log'!$D$5:$D$124,$A16,'Lead Log'!$G$5:$G$124,"&gt;0"))</f>
        <v/>
      </c>
      <c r="D16" s="15">
        <f>IF($A16="","",COUNTIFS('Lead Log'!$B$5:$B$124,"&gt;="&amp;Assumptions!$B$3,'Lead Log'!$B$5:$B$124,"&lt;="&amp;Assumptions!$B$4,'Lead Log'!$A$5:$A$124,"&lt;&gt;",'Lead Log'!$D$5:$D$124,$A16,'Lead Log'!$H$5:$H$124,"&gt;0"))</f>
        <v/>
      </c>
      <c r="E16" s="16">
        <f>IF($A16="","",IFERROR($C16/$B16,""))</f>
        <v/>
      </c>
      <c r="F16" s="16">
        <f>IF($A16="","",IFERROR($D16/$C16,""))</f>
        <v/>
      </c>
    </row>
    <row r="17">
      <c r="A17" s="11">
        <f>Assumptions!$D$7</f>
        <v/>
      </c>
      <c r="B17" s="12">
        <f>IF($A17="","",COUNTIFS('Lead Log'!$B$5:$B$124,"&gt;="&amp;Assumptions!$B$3,'Lead Log'!$B$5:$B$124,"&lt;="&amp;Assumptions!$B$4,'Lead Log'!$A$5:$A$124,"&lt;&gt;",'Lead Log'!$D$5:$D$124,$A17))</f>
        <v/>
      </c>
      <c r="C17" s="12">
        <f>IF($A17="","",COUNTIFS('Lead Log'!$B$5:$B$124,"&gt;="&amp;Assumptions!$B$3,'Lead Log'!$B$5:$B$124,"&lt;="&amp;Assumptions!$B$4,'Lead Log'!$A$5:$A$124,"&lt;&gt;",'Lead Log'!$D$5:$D$124,$A17,'Lead Log'!$G$5:$G$124,"&gt;0"))</f>
        <v/>
      </c>
      <c r="D17" s="12">
        <f>IF($A17="","",COUNTIFS('Lead Log'!$B$5:$B$124,"&gt;="&amp;Assumptions!$B$3,'Lead Log'!$B$5:$B$124,"&lt;="&amp;Assumptions!$B$4,'Lead Log'!$A$5:$A$124,"&lt;&gt;",'Lead Log'!$D$5:$D$124,$A17,'Lead Log'!$H$5:$H$124,"&gt;0"))</f>
        <v/>
      </c>
      <c r="E17" s="13">
        <f>IF($A17="","",IFERROR($C17/$B17,""))</f>
        <v/>
      </c>
      <c r="F17" s="13">
        <f>IF($A17="","",IFERROR($D17/$C17,""))</f>
        <v/>
      </c>
    </row>
    <row r="18">
      <c r="A18" s="14">
        <f>Assumptions!$D$8</f>
        <v/>
      </c>
      <c r="B18" s="15">
        <f>IF($A18="","",COUNTIFS('Lead Log'!$B$5:$B$124,"&gt;="&amp;Assumptions!$B$3,'Lead Log'!$B$5:$B$124,"&lt;="&amp;Assumptions!$B$4,'Lead Log'!$A$5:$A$124,"&lt;&gt;",'Lead Log'!$D$5:$D$124,$A18))</f>
        <v/>
      </c>
      <c r="C18" s="15">
        <f>IF($A18="","",COUNTIFS('Lead Log'!$B$5:$B$124,"&gt;="&amp;Assumptions!$B$3,'Lead Log'!$B$5:$B$124,"&lt;="&amp;Assumptions!$B$4,'Lead Log'!$A$5:$A$124,"&lt;&gt;",'Lead Log'!$D$5:$D$124,$A18,'Lead Log'!$G$5:$G$124,"&gt;0"))</f>
        <v/>
      </c>
      <c r="D18" s="15">
        <f>IF($A18="","",COUNTIFS('Lead Log'!$B$5:$B$124,"&gt;="&amp;Assumptions!$B$3,'Lead Log'!$B$5:$B$124,"&lt;="&amp;Assumptions!$B$4,'Lead Log'!$A$5:$A$124,"&lt;&gt;",'Lead Log'!$D$5:$D$124,$A18,'Lead Log'!$H$5:$H$124,"&gt;0"))</f>
        <v/>
      </c>
      <c r="E18" s="16">
        <f>IF($A18="","",IFERROR($C18/$B18,""))</f>
        <v/>
      </c>
      <c r="F18" s="16">
        <f>IF($A18="","",IFERROR($D18/$C18,""))</f>
        <v/>
      </c>
    </row>
  </sheetData>
  <mergeCells count="1">
    <mergeCell ref="A1:J1"/>
  </mergeCells>
  <conditionalFormatting sqref="B7">
    <cfRule type="expression" priority="1" dxfId="0">
      <formula>$B$7&gt;0</formula>
    </cfRule>
  </conditionalFormatting>
  <pageMargins left="0.25" right="0.25" top="0.5" bottom="0.5" header="0.2" footer="0.2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31" customWidth="1" min="3" max="3"/>
    <col width="21" customWidth="1" min="4" max="4"/>
    <col width="22" customWidth="1" min="5" max="5"/>
    <col width="22" customWidth="1" min="6" max="6"/>
    <col width="13" customWidth="1" min="7" max="7"/>
    <col width="13" customWidth="1" min="8" max="8"/>
    <col width="18" customWidth="1" min="9" max="9"/>
    <col width="15" customWidth="1" min="10" max="10"/>
    <col width="19" customWidth="1" min="11" max="11"/>
    <col width="28" customWidth="1" min="12" max="12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28" customHeight="1">
      <c r="A1" s="1" t="inlineStr">
        <is>
          <t>Lead Conversion Working Log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7" t="n"/>
    </row>
    <row r="2" ht="22" customHeight="1">
      <c r="A2" s="2" t="inlineStr">
        <is>
          <t>Enter administrative lead milestones only. Quote Date and Bind Date drive the conversion calculations; no coverage or pricing recommendation is provided.</t>
        </is>
      </c>
      <c r="N2" t="inlineStr">
        <is>
          <t>Source Options</t>
        </is>
      </c>
      <c r="O2" t="inlineStr">
        <is>
          <t>Product Options</t>
        </is>
      </c>
      <c r="P2" t="inlineStr">
        <is>
          <t>Owner Options</t>
        </is>
      </c>
      <c r="Q2" t="inlineStr">
        <is>
          <t>Disposition Options</t>
        </is>
      </c>
      <c r="R2" t="inlineStr">
        <is>
          <t>Date Limits</t>
        </is>
      </c>
    </row>
    <row r="3" ht="22" customHeight="1">
      <c r="A3" s="2" t="inlineStr">
        <is>
          <t>Pale gold cells are editable. Data Check alerts are prompts for human review and do not represent an official status.</t>
        </is>
      </c>
      <c r="N3">
        <f>Assumptions!$D$3</f>
        <v/>
      </c>
      <c r="O3">
        <f>Assumptions!$E$3</f>
        <v/>
      </c>
      <c r="P3">
        <f>Assumptions!$F$3</f>
        <v/>
      </c>
      <c r="Q3">
        <f>Assumptions!$G$3</f>
        <v/>
      </c>
      <c r="R3">
        <f>Assumptions!$B$7</f>
        <v/>
      </c>
    </row>
    <row r="4" ht="34" customHeight="1">
      <c r="A4" s="5" t="inlineStr">
        <is>
          <t>Lead ID</t>
        </is>
      </c>
      <c r="B4" s="5" t="inlineStr">
        <is>
          <t>Lead Date</t>
        </is>
      </c>
      <c r="C4" s="5" t="inlineStr">
        <is>
          <t>Prospect Alias</t>
        </is>
      </c>
      <c r="D4" s="5" t="inlineStr">
        <is>
          <t>Lead Source</t>
        </is>
      </c>
      <c r="E4" s="5" t="inlineStr">
        <is>
          <t>Product Line</t>
        </is>
      </c>
      <c r="F4" s="5" t="inlineStr">
        <is>
          <t>Owner</t>
        </is>
      </c>
      <c r="G4" s="5" t="inlineStr">
        <is>
          <t>Quote Date</t>
        </is>
      </c>
      <c r="H4" s="5" t="inlineStr">
        <is>
          <t>Bind Date</t>
        </is>
      </c>
      <c r="I4" s="5" t="inlineStr">
        <is>
          <t>Disposition</t>
        </is>
      </c>
      <c r="J4" s="5" t="inlineStr">
        <is>
          <t>Days to Quote</t>
        </is>
      </c>
      <c r="K4" s="5" t="inlineStr">
        <is>
          <t>Days Quote to Bind</t>
        </is>
      </c>
      <c r="L4" s="5" t="inlineStr">
        <is>
          <t>Data Check</t>
        </is>
      </c>
      <c r="N4">
        <f>Assumptions!$D$4</f>
        <v/>
      </c>
      <c r="O4">
        <f>Assumptions!$E$4</f>
        <v/>
      </c>
      <c r="P4">
        <f>Assumptions!$F$4</f>
        <v/>
      </c>
      <c r="Q4">
        <f>Assumptions!$G$4</f>
        <v/>
      </c>
      <c r="R4">
        <f>Assumptions!$B$8</f>
        <v/>
      </c>
    </row>
    <row r="5">
      <c r="A5" s="17" t="inlineStr">
        <is>
          <t>FIC-L-0001</t>
        </is>
      </c>
      <c r="B5" s="18" t="n">
        <v>46185</v>
      </c>
      <c r="C5" s="17" t="inlineStr">
        <is>
          <t>Fictional Alder Lantern LLC</t>
        </is>
      </c>
      <c r="D5" s="17" t="inlineStr">
        <is>
          <t>Referral</t>
        </is>
      </c>
      <c r="E5" s="17" t="inlineStr">
        <is>
          <t>Businessowners</t>
        </is>
      </c>
      <c r="F5" s="17" t="inlineStr">
        <is>
          <t>Fictional Avery Lane</t>
        </is>
      </c>
      <c r="G5" s="18" t="n">
        <v>46189</v>
      </c>
      <c r="H5" s="18" t="n">
        <v>46195</v>
      </c>
      <c r="I5" s="17" t="inlineStr">
        <is>
          <t>Bound</t>
        </is>
      </c>
      <c r="J5" s="12">
        <f>IF($A5="","",IF(AND(ISNUMBER($B5),ISNUMBER($G5)),IFERROR($G5-$B5,""),""))</f>
        <v/>
      </c>
      <c r="K5" s="12">
        <f>IF($A5="","",IF(AND(ISNUMBER($G5),ISNUMBER($H5)),IFERROR($H5-$G5,""),""))</f>
        <v/>
      </c>
      <c r="L5" s="19">
        <f>IF($A5="","",IF(COUNTIF($A$5:$A$124,$A5)&gt;1,"Duplicate lead ID",IF($B5="","Enter lead date",IF(NOT(ISNUMBER($B5)),"Check lead date",IF($D5="","Select lead source",IF($E5="","Select product line",IF($F5="","Select owner",IF($I5="","Select disposition",IF(AND($G5&lt;&gt;"",NOT(ISNUMBER($G5))),"Check quote date",IF(AND($H5&lt;&gt;"",NOT(ISNUMBER($H5))),"Check bind date",IF(AND(ISNUMBER($G5),$G5&lt;$B5),"Check quote date",IF(AND(ISNUMBER($H5),$G5=""),"Bind date needs quote",IF(AND(ISNUMBER($H5),ISNUMBER($G5),$H5&lt;$G5),"Check bind date",IF(AND($I5="Bound",$H5=""),"Bound status needs date",IF(AND(ISNUMBER($H5),$I5&lt;&gt;"Bound"),"Review disposition after bind",IF(AND(OR($I5="Quoted",$I5="Bound"),$G5=""),"Status needs quote date",IF(AND($G5="",$I5&lt;&gt;"Not Proceeding",ISNUMBER($B5),$B5&lt;TODAY()-IF(ISNUMBER(Assumptions!$B$5),Assumptions!$B$5,0)),"Review unquoted lead",IF(AND(ISNUMBER($G5),$H5="",$I5&lt;&gt;"Not Proceeding",$G5&lt;TODAY()-IF(ISNUMBER(Assumptions!$B$6),Assumptions!$B$6,0)),"Review open quote","OK"))))))))))))))))))</f>
        <v/>
      </c>
      <c r="N5">
        <f>Assumptions!$D$5</f>
        <v/>
      </c>
      <c r="O5">
        <f>Assumptions!$E$5</f>
        <v/>
      </c>
      <c r="P5">
        <f>Assumptions!$F$5</f>
        <v/>
      </c>
      <c r="Q5">
        <f>Assumptions!$G$5</f>
        <v/>
      </c>
    </row>
    <row r="6">
      <c r="A6" s="17" t="inlineStr">
        <is>
          <t>FIC-L-0002</t>
        </is>
      </c>
      <c r="B6" s="18" t="n">
        <v>46200</v>
      </c>
      <c r="C6" s="17" t="inlineStr">
        <is>
          <t>Fictional Blue Finch Household</t>
        </is>
      </c>
      <c r="D6" s="17" t="inlineStr">
        <is>
          <t>Website Inquiry</t>
        </is>
      </c>
      <c r="E6" s="17" t="inlineStr">
        <is>
          <t>Personal Auto</t>
        </is>
      </c>
      <c r="F6" s="17" t="inlineStr">
        <is>
          <t>Fictional Jordan Brook</t>
        </is>
      </c>
      <c r="G6" s="18" t="n">
        <v>46205</v>
      </c>
      <c r="H6" s="18" t="n"/>
      <c r="I6" s="17" t="inlineStr">
        <is>
          <t>Quoted</t>
        </is>
      </c>
      <c r="J6" s="15">
        <f>IF($A6="","",IF(AND(ISNUMBER($B6),ISNUMBER($G6)),IFERROR($G6-$B6,""),""))</f>
        <v/>
      </c>
      <c r="K6" s="15">
        <f>IF($A6="","",IF(AND(ISNUMBER($G6),ISNUMBER($H6)),IFERROR($H6-$G6,""),""))</f>
        <v/>
      </c>
      <c r="L6" s="20">
        <f>IF($A6="","",IF(COUNTIF($A$5:$A$124,$A6)&gt;1,"Duplicate lead ID",IF($B6="","Enter lead date",IF(NOT(ISNUMBER($B6)),"Check lead date",IF($D6="","Select lead source",IF($E6="","Select product line",IF($F6="","Select owner",IF($I6="","Select disposition",IF(AND($G6&lt;&gt;"",NOT(ISNUMBER($G6))),"Check quote date",IF(AND($H6&lt;&gt;"",NOT(ISNUMBER($H6))),"Check bind date",IF(AND(ISNUMBER($G6),$G6&lt;$B6),"Check quote date",IF(AND(ISNUMBER($H6),$G6=""),"Bind date needs quote",IF(AND(ISNUMBER($H6),ISNUMBER($G6),$H6&lt;$G6),"Check bind date",IF(AND($I6="Bound",$H6=""),"Bound status needs date",IF(AND(ISNUMBER($H6),$I6&lt;&gt;"Bound"),"Review disposition after bind",IF(AND(OR($I6="Quoted",$I6="Bound"),$G6=""),"Status needs quote date",IF(AND($G6="",$I6&lt;&gt;"Not Proceeding",ISNUMBER($B6),$B6&lt;TODAY()-IF(ISNUMBER(Assumptions!$B$5),Assumptions!$B$5,0)),"Review unquoted lead",IF(AND(ISNUMBER($G6),$H6="",$I6&lt;&gt;"Not Proceeding",$G6&lt;TODAY()-IF(ISNUMBER(Assumptions!$B$6),Assumptions!$B$6,0)),"Review open quote","OK"))))))))))))))))))</f>
        <v/>
      </c>
      <c r="N6">
        <f>Assumptions!$D$6</f>
        <v/>
      </c>
      <c r="O6">
        <f>Assumptions!$E$6</f>
        <v/>
      </c>
      <c r="P6">
        <f>Assumptions!$F$6</f>
        <v/>
      </c>
      <c r="Q6">
        <f>Assumptions!$G$6</f>
        <v/>
      </c>
    </row>
    <row r="7">
      <c r="A7" s="17" t="inlineStr">
        <is>
          <t>FIC-L-0003</t>
        </is>
      </c>
      <c r="B7" s="18" t="n">
        <v>46230</v>
      </c>
      <c r="C7" s="17" t="inlineStr">
        <is>
          <t>Fictional Copper Willow Household</t>
        </is>
      </c>
      <c r="D7" s="17" t="inlineStr">
        <is>
          <t>Community Event</t>
        </is>
      </c>
      <c r="E7" s="17" t="inlineStr">
        <is>
          <t>Homeowners</t>
        </is>
      </c>
      <c r="F7" s="17" t="inlineStr">
        <is>
          <t>Fictional Morgan Field</t>
        </is>
      </c>
      <c r="G7" s="18" t="n"/>
      <c r="H7" s="18" t="n"/>
      <c r="I7" s="17" t="inlineStr">
        <is>
          <t>Contacting</t>
        </is>
      </c>
      <c r="J7" s="12">
        <f>IF($A7="","",IF(AND(ISNUMBER($B7),ISNUMBER($G7)),IFERROR($G7-$B7,""),""))</f>
        <v/>
      </c>
      <c r="K7" s="12">
        <f>IF($A7="","",IF(AND(ISNUMBER($G7),ISNUMBER($H7)),IFERROR($H7-$G7,""),""))</f>
        <v/>
      </c>
      <c r="L7" s="19">
        <f>IF($A7="","",IF(COUNTIF($A$5:$A$124,$A7)&gt;1,"Duplicate lead ID",IF($B7="","Enter lead date",IF(NOT(ISNUMBER($B7)),"Check lead date",IF($D7="","Select lead source",IF($E7="","Select product line",IF($F7="","Select owner",IF($I7="","Select disposition",IF(AND($G7&lt;&gt;"",NOT(ISNUMBER($G7))),"Check quote date",IF(AND($H7&lt;&gt;"",NOT(ISNUMBER($H7))),"Check bind date",IF(AND(ISNUMBER($G7),$G7&lt;$B7),"Check quote date",IF(AND(ISNUMBER($H7),$G7=""),"Bind date needs quote",IF(AND(ISNUMBER($H7),ISNUMBER($G7),$H7&lt;$G7),"Check bind date",IF(AND($I7="Bound",$H7=""),"Bound status needs date",IF(AND(ISNUMBER($H7),$I7&lt;&gt;"Bound"),"Review disposition after bind",IF(AND(OR($I7="Quoted",$I7="Bound"),$G7=""),"Status needs quote date",IF(AND($G7="",$I7&lt;&gt;"Not Proceeding",ISNUMBER($B7),$B7&lt;TODAY()-IF(ISNUMBER(Assumptions!$B$5),Assumptions!$B$5,0)),"Review unquoted lead",IF(AND(ISNUMBER($G7),$H7="",$I7&lt;&gt;"Not Proceeding",$G7&lt;TODAY()-IF(ISNUMBER(Assumptions!$B$6),Assumptions!$B$6,0)),"Review open quote","OK"))))))))))))))))))</f>
        <v/>
      </c>
      <c r="N7">
        <f>Assumptions!$D$7</f>
        <v/>
      </c>
      <c r="O7">
        <f>Assumptions!$E$7</f>
        <v/>
      </c>
      <c r="Q7">
        <f>Assumptions!$G$7</f>
        <v/>
      </c>
    </row>
    <row r="8">
      <c r="A8" s="17" t="inlineStr">
        <is>
          <t>FIC-L-0004</t>
        </is>
      </c>
      <c r="B8" s="18" t="n">
        <v>46245</v>
      </c>
      <c r="C8" s="17" t="inlineStr">
        <is>
          <t>Fictional Driftwood Kite Studio LLC</t>
        </is>
      </c>
      <c r="D8" s="17" t="inlineStr">
        <is>
          <t>Agency Call</t>
        </is>
      </c>
      <c r="E8" s="17" t="inlineStr">
        <is>
          <t>General Liability</t>
        </is>
      </c>
      <c r="F8" s="17" t="inlineStr">
        <is>
          <t>Fictional Casey North</t>
        </is>
      </c>
      <c r="G8" s="18" t="n">
        <v>46250</v>
      </c>
      <c r="H8" s="18" t="n">
        <v>46255</v>
      </c>
      <c r="I8" s="17" t="inlineStr">
        <is>
          <t>Bound</t>
        </is>
      </c>
      <c r="J8" s="15">
        <f>IF($A8="","",IF(AND(ISNUMBER($B8),ISNUMBER($G8)),IFERROR($G8-$B8,""),""))</f>
        <v/>
      </c>
      <c r="K8" s="15">
        <f>IF($A8="","",IF(AND(ISNUMBER($G8),ISNUMBER($H8)),IFERROR($H8-$G8,""),""))</f>
        <v/>
      </c>
      <c r="L8" s="20">
        <f>IF($A8="","",IF(COUNTIF($A$5:$A$124,$A8)&gt;1,"Duplicate lead ID",IF($B8="","Enter lead date",IF(NOT(ISNUMBER($B8)),"Check lead date",IF($D8="","Select lead source",IF($E8="","Select product line",IF($F8="","Select owner",IF($I8="","Select disposition",IF(AND($G8&lt;&gt;"",NOT(ISNUMBER($G8))),"Check quote date",IF(AND($H8&lt;&gt;"",NOT(ISNUMBER($H8))),"Check bind date",IF(AND(ISNUMBER($G8),$G8&lt;$B8),"Check quote date",IF(AND(ISNUMBER($H8),$G8=""),"Bind date needs quote",IF(AND(ISNUMBER($H8),ISNUMBER($G8),$H8&lt;$G8),"Check bind date",IF(AND($I8="Bound",$H8=""),"Bound status needs date",IF(AND(ISNUMBER($H8),$I8&lt;&gt;"Bound"),"Review disposition after bind",IF(AND(OR($I8="Quoted",$I8="Bound"),$G8=""),"Status needs quote date",IF(AND($G8="",$I8&lt;&gt;"Not Proceeding",ISNUMBER($B8),$B8&lt;TODAY()-IF(ISNUMBER(Assumptions!$B$5),Assumptions!$B$5,0)),"Review unquoted lead",IF(AND(ISNUMBER($G8),$H8="",$I8&lt;&gt;"Not Proceeding",$G8&lt;TODAY()-IF(ISNUMBER(Assumptions!$B$6),Assumptions!$B$6,0)),"Review open quote","OK"))))))))))))))))))</f>
        <v/>
      </c>
      <c r="N8">
        <f>Assumptions!$D$8</f>
        <v/>
      </c>
    </row>
    <row r="9">
      <c r="A9" s="17" t="inlineStr">
        <is>
          <t>FIC-L-0005</t>
        </is>
      </c>
      <c r="B9" s="18" t="n">
        <v>46257</v>
      </c>
      <c r="C9" s="17" t="inlineStr">
        <is>
          <t>Fictional Ember Orchard Services LLC</t>
        </is>
      </c>
      <c r="D9" s="17" t="inlineStr">
        <is>
          <t>Partner Introduction</t>
        </is>
      </c>
      <c r="E9" s="17" t="inlineStr">
        <is>
          <t>Workers Compensation</t>
        </is>
      </c>
      <c r="F9" s="17" t="inlineStr">
        <is>
          <t>Fictional Avery Lane</t>
        </is>
      </c>
      <c r="G9" s="18" t="n">
        <v>46263</v>
      </c>
      <c r="H9" s="18" t="n"/>
      <c r="I9" s="17" t="inlineStr">
        <is>
          <t>Not Proceeding</t>
        </is>
      </c>
      <c r="J9" s="12">
        <f>IF($A9="","",IF(AND(ISNUMBER($B9),ISNUMBER($G9)),IFERROR($G9-$B9,""),""))</f>
        <v/>
      </c>
      <c r="K9" s="12">
        <f>IF($A9="","",IF(AND(ISNUMBER($G9),ISNUMBER($H9)),IFERROR($H9-$G9,""),""))</f>
        <v/>
      </c>
      <c r="L9" s="19">
        <f>IF($A9="","",IF(COUNTIF($A$5:$A$124,$A9)&gt;1,"Duplicate lead ID",IF($B9="","Enter lead date",IF(NOT(ISNUMBER($B9)),"Check lead date",IF($D9="","Select lead source",IF($E9="","Select product line",IF($F9="","Select owner",IF($I9="","Select disposition",IF(AND($G9&lt;&gt;"",NOT(ISNUMBER($G9))),"Check quote date",IF(AND($H9&lt;&gt;"",NOT(ISNUMBER($H9))),"Check bind date",IF(AND(ISNUMBER($G9),$G9&lt;$B9),"Check quote date",IF(AND(ISNUMBER($H9),$G9=""),"Bind date needs quote",IF(AND(ISNUMBER($H9),ISNUMBER($G9),$H9&lt;$G9),"Check bind date",IF(AND($I9="Bound",$H9=""),"Bound status needs date",IF(AND(ISNUMBER($H9),$I9&lt;&gt;"Bound"),"Review disposition after bind",IF(AND(OR($I9="Quoted",$I9="Bound"),$G9=""),"Status needs quote date",IF(AND($G9="",$I9&lt;&gt;"Not Proceeding",ISNUMBER($B9),$B9&lt;TODAY()-IF(ISNUMBER(Assumptions!$B$5),Assumptions!$B$5,0)),"Review unquoted lead",IF(AND(ISNUMBER($G9),$H9="",$I9&lt;&gt;"Not Proceeding",$G9&lt;TODAY()-IF(ISNUMBER(Assumptions!$B$6),Assumptions!$B$6,0)),"Review open quote","OK"))))))))))))))))))</f>
        <v/>
      </c>
    </row>
    <row r="10">
      <c r="A10" s="17" t="inlineStr">
        <is>
          <t>FIC-L-0006</t>
        </is>
      </c>
      <c r="B10" s="18" t="n">
        <v>46265</v>
      </c>
      <c r="C10" s="17" t="inlineStr">
        <is>
          <t>Fictional Harbor Moth Household</t>
        </is>
      </c>
      <c r="D10" s="17" t="inlineStr">
        <is>
          <t>Referral</t>
        </is>
      </c>
      <c r="E10" s="17" t="inlineStr">
        <is>
          <t>Personal Auto</t>
        </is>
      </c>
      <c r="F10" s="17" t="inlineStr">
        <is>
          <t>Fictional Jordan Brook</t>
        </is>
      </c>
      <c r="G10" s="18" t="n"/>
      <c r="H10" s="18" t="n"/>
      <c r="I10" s="17" t="inlineStr">
        <is>
          <t>Contacting</t>
        </is>
      </c>
      <c r="J10" s="15">
        <f>IF($A10="","",IF(AND(ISNUMBER($B10),ISNUMBER($G10)),IFERROR($G10-$B10,""),""))</f>
        <v/>
      </c>
      <c r="K10" s="15">
        <f>IF($A10="","",IF(AND(ISNUMBER($G10),ISNUMBER($H10)),IFERROR($H10-$G10,""),""))</f>
        <v/>
      </c>
      <c r="L10" s="20">
        <f>IF($A10="","",IF(COUNTIF($A$5:$A$124,$A10)&gt;1,"Duplicate lead ID",IF($B10="","Enter lead date",IF(NOT(ISNUMBER($B10)),"Check lead date",IF($D10="","Select lead source",IF($E10="","Select product line",IF($F10="","Select owner",IF($I10="","Select disposition",IF(AND($G10&lt;&gt;"",NOT(ISNUMBER($G10))),"Check quote date",IF(AND($H10&lt;&gt;"",NOT(ISNUMBER($H10))),"Check bind date",IF(AND(ISNUMBER($G10),$G10&lt;$B10),"Check quote date",IF(AND(ISNUMBER($H10),$G10=""),"Bind date needs quote",IF(AND(ISNUMBER($H10),ISNUMBER($G10),$H10&lt;$G10),"Check bind date",IF(AND($I10="Bound",$H10=""),"Bound status needs date",IF(AND(ISNUMBER($H10),$I10&lt;&gt;"Bound"),"Review disposition after bind",IF(AND(OR($I10="Quoted",$I10="Bound"),$G10=""),"Status needs quote date",IF(AND($G10="",$I10&lt;&gt;"Not Proceeding",ISNUMBER($B10),$B10&lt;TODAY()-IF(ISNUMBER(Assumptions!$B$5),Assumptions!$B$5,0)),"Review unquoted lead",IF(AND(ISNUMBER($G10),$H10="",$I10&lt;&gt;"Not Proceeding",$G10&lt;TODAY()-IF(ISNUMBER(Assumptions!$B$6),Assumptions!$B$6,0)),"Review open quote","OK"))))))))))))))))))</f>
        <v/>
      </c>
    </row>
    <row r="11">
      <c r="A11" s="17" t="inlineStr">
        <is>
          <t>FIC-L-0007</t>
        </is>
      </c>
      <c r="B11" s="18" t="n">
        <v>46267</v>
      </c>
      <c r="C11" s="17" t="inlineStr">
        <is>
          <t>Fictional Juniper Bell Household</t>
        </is>
      </c>
      <c r="D11" s="17" t="inlineStr">
        <is>
          <t>Website Inquiry</t>
        </is>
      </c>
      <c r="E11" s="17" t="inlineStr">
        <is>
          <t>Homeowners</t>
        </is>
      </c>
      <c r="F11" s="17" t="inlineStr">
        <is>
          <t>Fictional Morgan Field</t>
        </is>
      </c>
      <c r="G11" s="18" t="n">
        <v>46270</v>
      </c>
      <c r="H11" s="18" t="n">
        <v>46273</v>
      </c>
      <c r="I11" s="17" t="inlineStr">
        <is>
          <t>Bound</t>
        </is>
      </c>
      <c r="J11" s="12">
        <f>IF($A11="","",IF(AND(ISNUMBER($B11),ISNUMBER($G11)),IFERROR($G11-$B11,""),""))</f>
        <v/>
      </c>
      <c r="K11" s="12">
        <f>IF($A11="","",IF(AND(ISNUMBER($G11),ISNUMBER($H11)),IFERROR($H11-$G11,""),""))</f>
        <v/>
      </c>
      <c r="L11" s="19">
        <f>IF($A11="","",IF(COUNTIF($A$5:$A$124,$A11)&gt;1,"Duplicate lead ID",IF($B11="","Enter lead date",IF(NOT(ISNUMBER($B11)),"Check lead date",IF($D11="","Select lead source",IF($E11="","Select product line",IF($F11="","Select owner",IF($I11="","Select disposition",IF(AND($G11&lt;&gt;"",NOT(ISNUMBER($G11))),"Check quote date",IF(AND($H11&lt;&gt;"",NOT(ISNUMBER($H11))),"Check bind date",IF(AND(ISNUMBER($G11),$G11&lt;$B11),"Check quote date",IF(AND(ISNUMBER($H11),$G11=""),"Bind date needs quote",IF(AND(ISNUMBER($H11),ISNUMBER($G11),$H11&lt;$G11),"Check bind date",IF(AND($I11="Bound",$H11=""),"Bound status needs date",IF(AND(ISNUMBER($H11),$I11&lt;&gt;"Bound"),"Review disposition after bind",IF(AND(OR($I11="Quoted",$I11="Bound"),$G11=""),"Status needs quote date",IF(AND($G11="",$I11&lt;&gt;"Not Proceeding",ISNUMBER($B11),$B11&lt;TODAY()-IF(ISNUMBER(Assumptions!$B$5),Assumptions!$B$5,0)),"Review unquoted lead",IF(AND(ISNUMBER($G11),$H11="",$I11&lt;&gt;"Not Proceeding",$G11&lt;TODAY()-IF(ISNUMBER(Assumptions!$B$6),Assumptions!$B$6,0)),"Review open quote","OK"))))))))))))))))))</f>
        <v/>
      </c>
    </row>
    <row r="12">
      <c r="A12" s="17" t="inlineStr">
        <is>
          <t>FIC-L-0008</t>
        </is>
      </c>
      <c r="B12" s="18" t="n">
        <v>46271</v>
      </c>
      <c r="C12" s="17" t="inlineStr">
        <is>
          <t>Fictional Maple Comet Bakery LLC</t>
        </is>
      </c>
      <c r="D12" s="17" t="inlineStr">
        <is>
          <t>Walk-In</t>
        </is>
      </c>
      <c r="E12" s="17" t="inlineStr">
        <is>
          <t>Businessowners</t>
        </is>
      </c>
      <c r="F12" s="17" t="inlineStr">
        <is>
          <t>Fictional Casey North</t>
        </is>
      </c>
      <c r="G12" s="18" t="n">
        <v>46275</v>
      </c>
      <c r="H12" s="18" t="n"/>
      <c r="I12" s="17" t="inlineStr">
        <is>
          <t>Quoted</t>
        </is>
      </c>
      <c r="J12" s="15">
        <f>IF($A12="","",IF(AND(ISNUMBER($B12),ISNUMBER($G12)),IFERROR($G12-$B12,""),""))</f>
        <v/>
      </c>
      <c r="K12" s="15">
        <f>IF($A12="","",IF(AND(ISNUMBER($G12),ISNUMBER($H12)),IFERROR($H12-$G12,""),""))</f>
        <v/>
      </c>
      <c r="L12" s="20">
        <f>IF($A12="","",IF(COUNTIF($A$5:$A$124,$A12)&gt;1,"Duplicate lead ID",IF($B12="","Enter lead date",IF(NOT(ISNUMBER($B12)),"Check lead date",IF($D12="","Select lead source",IF($E12="","Select product line",IF($F12="","Select owner",IF($I12="","Select disposition",IF(AND($G12&lt;&gt;"",NOT(ISNUMBER($G12))),"Check quote date",IF(AND($H12&lt;&gt;"",NOT(ISNUMBER($H12))),"Check bind date",IF(AND(ISNUMBER($G12),$G12&lt;$B12),"Check quote date",IF(AND(ISNUMBER($H12),$G12=""),"Bind date needs quote",IF(AND(ISNUMBER($H12),ISNUMBER($G12),$H12&lt;$G12),"Check bind date",IF(AND($I12="Bound",$H12=""),"Bound status needs date",IF(AND(ISNUMBER($H12),$I12&lt;&gt;"Bound"),"Review disposition after bind",IF(AND(OR($I12="Quoted",$I12="Bound"),$G12=""),"Status needs quote date",IF(AND($G12="",$I12&lt;&gt;"Not Proceeding",ISNUMBER($B12),$B12&lt;TODAY()-IF(ISNUMBER(Assumptions!$B$5),Assumptions!$B$5,0)),"Review unquoted lead",IF(AND(ISNUMBER($G12),$H12="",$I12&lt;&gt;"Not Proceeding",$G12&lt;TODAY()-IF(ISNUMBER(Assumptions!$B$6),Assumptions!$B$6,0)),"Review open quote","OK"))))))))))))))))))</f>
        <v/>
      </c>
    </row>
    <row r="13">
      <c r="A13" s="17" t="inlineStr">
        <is>
          <t>FIC-L-0009</t>
        </is>
      </c>
      <c r="B13" s="18" t="n">
        <v>46275</v>
      </c>
      <c r="C13" s="17" t="inlineStr">
        <is>
          <t>Fictional Prairie Button Household</t>
        </is>
      </c>
      <c r="D13" s="17" t="inlineStr">
        <is>
          <t>Agency Call</t>
        </is>
      </c>
      <c r="E13" s="17" t="inlineStr">
        <is>
          <t>Personal Auto</t>
        </is>
      </c>
      <c r="F13" s="17" t="inlineStr">
        <is>
          <t>Fictional Avery Lane</t>
        </is>
      </c>
      <c r="G13" s="18" t="n"/>
      <c r="H13" s="18" t="n"/>
      <c r="I13" s="17" t="inlineStr">
        <is>
          <t>New</t>
        </is>
      </c>
      <c r="J13" s="12">
        <f>IF($A13="","",IF(AND(ISNUMBER($B13),ISNUMBER($G13)),IFERROR($G13-$B13,""),""))</f>
        <v/>
      </c>
      <c r="K13" s="12">
        <f>IF($A13="","",IF(AND(ISNUMBER($G13),ISNUMBER($H13)),IFERROR($H13-$G13,""),""))</f>
        <v/>
      </c>
      <c r="L13" s="19">
        <f>IF($A13="","",IF(COUNTIF($A$5:$A$124,$A13)&gt;1,"Duplicate lead ID",IF($B13="","Enter lead date",IF(NOT(ISNUMBER($B13)),"Check lead date",IF($D13="","Select lead source",IF($E13="","Select product line",IF($F13="","Select owner",IF($I13="","Select disposition",IF(AND($G13&lt;&gt;"",NOT(ISNUMBER($G13))),"Check quote date",IF(AND($H13&lt;&gt;"",NOT(ISNUMBER($H13))),"Check bind date",IF(AND(ISNUMBER($G13),$G13&lt;$B13),"Check quote date",IF(AND(ISNUMBER($H13),$G13=""),"Bind date needs quote",IF(AND(ISNUMBER($H13),ISNUMBER($G13),$H13&lt;$G13),"Check bind date",IF(AND($I13="Bound",$H13=""),"Bound status needs date",IF(AND(ISNUMBER($H13),$I13&lt;&gt;"Bound"),"Review disposition after bind",IF(AND(OR($I13="Quoted",$I13="Bound"),$G13=""),"Status needs quote date",IF(AND($G13="",$I13&lt;&gt;"Not Proceeding",ISNUMBER($B13),$B13&lt;TODAY()-IF(ISNUMBER(Assumptions!$B$5),Assumptions!$B$5,0)),"Review unquoted lead",IF(AND(ISNUMBER($G13),$H13="",$I13&lt;&gt;"Not Proceeding",$G13&lt;TODAY()-IF(ISNUMBER(Assumptions!$B$6),Assumptions!$B$6,0)),"Review open quote","OK"))))))))))))))))))</f>
        <v/>
      </c>
    </row>
    <row r="14">
      <c r="A14" s="17" t="inlineStr">
        <is>
          <t>FIC-L-0010</t>
        </is>
      </c>
      <c r="B14" s="18" t="n">
        <v>46261</v>
      </c>
      <c r="C14" s="17" t="inlineStr">
        <is>
          <t>Fictional Silver Acorn Workshop LLC</t>
        </is>
      </c>
      <c r="D14" s="17" t="inlineStr">
        <is>
          <t>Community Event</t>
        </is>
      </c>
      <c r="E14" s="17" t="inlineStr">
        <is>
          <t>General Liability</t>
        </is>
      </c>
      <c r="F14" s="17" t="inlineStr">
        <is>
          <t>Fictional Jordan Brook</t>
        </is>
      </c>
      <c r="G14" s="18" t="n"/>
      <c r="H14" s="18" t="n"/>
      <c r="I14" s="17" t="inlineStr">
        <is>
          <t>Contacting</t>
        </is>
      </c>
      <c r="J14" s="15">
        <f>IF($A14="","",IF(AND(ISNUMBER($B14),ISNUMBER($G14)),IFERROR($G14-$B14,""),""))</f>
        <v/>
      </c>
      <c r="K14" s="15">
        <f>IF($A14="","",IF(AND(ISNUMBER($G14),ISNUMBER($H14)),IFERROR($H14-$G14,""),""))</f>
        <v/>
      </c>
      <c r="L14" s="20">
        <f>IF($A14="","",IF(COUNTIF($A$5:$A$124,$A14)&gt;1,"Duplicate lead ID",IF($B14="","Enter lead date",IF(NOT(ISNUMBER($B14)),"Check lead date",IF($D14="","Select lead source",IF($E14="","Select product line",IF($F14="","Select owner",IF($I14="","Select disposition",IF(AND($G14&lt;&gt;"",NOT(ISNUMBER($G14))),"Check quote date",IF(AND($H14&lt;&gt;"",NOT(ISNUMBER($H14))),"Check bind date",IF(AND(ISNUMBER($G14),$G14&lt;$B14),"Check quote date",IF(AND(ISNUMBER($H14),$G14=""),"Bind date needs quote",IF(AND(ISNUMBER($H14),ISNUMBER($G14),$H14&lt;$G14),"Check bind date",IF(AND($I14="Bound",$H14=""),"Bound status needs date",IF(AND(ISNUMBER($H14),$I14&lt;&gt;"Bound"),"Review disposition after bind",IF(AND(OR($I14="Quoted",$I14="Bound"),$G14=""),"Status needs quote date",IF(AND($G14="",$I14&lt;&gt;"Not Proceeding",ISNUMBER($B14),$B14&lt;TODAY()-IF(ISNUMBER(Assumptions!$B$5),Assumptions!$B$5,0)),"Review unquoted lead",IF(AND(ISNUMBER($G14),$H14="",$I14&lt;&gt;"Not Proceeding",$G14&lt;TODAY()-IF(ISNUMBER(Assumptions!$B$6),Assumptions!$B$6,0)),"Review open quote","OK"))))))))))))))))))</f>
        <v/>
      </c>
    </row>
    <row r="15">
      <c r="A15" s="17" t="n"/>
      <c r="B15" s="18" t="n"/>
      <c r="C15" s="17" t="n"/>
      <c r="D15" s="17" t="n"/>
      <c r="E15" s="17" t="n"/>
      <c r="F15" s="17" t="n"/>
      <c r="G15" s="18" t="n"/>
      <c r="H15" s="18" t="n"/>
      <c r="I15" s="17" t="n"/>
      <c r="J15" s="12">
        <f>IF($A15="","",IF(AND(ISNUMBER($B15),ISNUMBER($G15)),IFERROR($G15-$B15,""),""))</f>
        <v/>
      </c>
      <c r="K15" s="12">
        <f>IF($A15="","",IF(AND(ISNUMBER($G15),ISNUMBER($H15)),IFERROR($H15-$G15,""),""))</f>
        <v/>
      </c>
      <c r="L15" s="19">
        <f>IF($A15="","",IF(COUNTIF($A$5:$A$124,$A15)&gt;1,"Duplicate lead ID",IF($B15="","Enter lead date",IF(NOT(ISNUMBER($B15)),"Check lead date",IF($D15="","Select lead source",IF($E15="","Select product line",IF($F15="","Select owner",IF($I15="","Select disposition",IF(AND($G15&lt;&gt;"",NOT(ISNUMBER($G15))),"Check quote date",IF(AND($H15&lt;&gt;"",NOT(ISNUMBER($H15))),"Check bind date",IF(AND(ISNUMBER($G15),$G15&lt;$B15),"Check quote date",IF(AND(ISNUMBER($H15),$G15=""),"Bind date needs quote",IF(AND(ISNUMBER($H15),ISNUMBER($G15),$H15&lt;$G15),"Check bind date",IF(AND($I15="Bound",$H15=""),"Bound status needs date",IF(AND(ISNUMBER($H15),$I15&lt;&gt;"Bound"),"Review disposition after bind",IF(AND(OR($I15="Quoted",$I15="Bound"),$G15=""),"Status needs quote date",IF(AND($G15="",$I15&lt;&gt;"Not Proceeding",ISNUMBER($B15),$B15&lt;TODAY()-IF(ISNUMBER(Assumptions!$B$5),Assumptions!$B$5,0)),"Review unquoted lead",IF(AND(ISNUMBER($G15),$H15="",$I15&lt;&gt;"Not Proceeding",$G15&lt;TODAY()-IF(ISNUMBER(Assumptions!$B$6),Assumptions!$B$6,0)),"Review open quote","OK"))))))))))))))))))</f>
        <v/>
      </c>
    </row>
    <row r="16">
      <c r="A16" s="17" t="n"/>
      <c r="B16" s="18" t="n"/>
      <c r="C16" s="17" t="n"/>
      <c r="D16" s="17" t="n"/>
      <c r="E16" s="17" t="n"/>
      <c r="F16" s="17" t="n"/>
      <c r="G16" s="18" t="n"/>
      <c r="H16" s="18" t="n"/>
      <c r="I16" s="17" t="n"/>
      <c r="J16" s="15">
        <f>IF($A16="","",IF(AND(ISNUMBER($B16),ISNUMBER($G16)),IFERROR($G16-$B16,""),""))</f>
        <v/>
      </c>
      <c r="K16" s="15">
        <f>IF($A16="","",IF(AND(ISNUMBER($G16),ISNUMBER($H16)),IFERROR($H16-$G16,""),""))</f>
        <v/>
      </c>
      <c r="L16" s="20">
        <f>IF($A16="","",IF(COUNTIF($A$5:$A$124,$A16)&gt;1,"Duplicate lead ID",IF($B16="","Enter lead date",IF(NOT(ISNUMBER($B16)),"Check lead date",IF($D16="","Select lead source",IF($E16="","Select product line",IF($F16="","Select owner",IF($I16="","Select disposition",IF(AND($G16&lt;&gt;"",NOT(ISNUMBER($G16))),"Check quote date",IF(AND($H16&lt;&gt;"",NOT(ISNUMBER($H16))),"Check bind date",IF(AND(ISNUMBER($G16),$G16&lt;$B16),"Check quote date",IF(AND(ISNUMBER($H16),$G16=""),"Bind date needs quote",IF(AND(ISNUMBER($H16),ISNUMBER($G16),$H16&lt;$G16),"Check bind date",IF(AND($I16="Bound",$H16=""),"Bound status needs date",IF(AND(ISNUMBER($H16),$I16&lt;&gt;"Bound"),"Review disposition after bind",IF(AND(OR($I16="Quoted",$I16="Bound"),$G16=""),"Status needs quote date",IF(AND($G16="",$I16&lt;&gt;"Not Proceeding",ISNUMBER($B16),$B16&lt;TODAY()-IF(ISNUMBER(Assumptions!$B$5),Assumptions!$B$5,0)),"Review unquoted lead",IF(AND(ISNUMBER($G16),$H16="",$I16&lt;&gt;"Not Proceeding",$G16&lt;TODAY()-IF(ISNUMBER(Assumptions!$B$6),Assumptions!$B$6,0)),"Review open quote","OK"))))))))))))))))))</f>
        <v/>
      </c>
    </row>
    <row r="17">
      <c r="A17" s="17" t="n"/>
      <c r="B17" s="18" t="n"/>
      <c r="C17" s="17" t="n"/>
      <c r="D17" s="17" t="n"/>
      <c r="E17" s="17" t="n"/>
      <c r="F17" s="17" t="n"/>
      <c r="G17" s="18" t="n"/>
      <c r="H17" s="18" t="n"/>
      <c r="I17" s="17" t="n"/>
      <c r="J17" s="12">
        <f>IF($A17="","",IF(AND(ISNUMBER($B17),ISNUMBER($G17)),IFERROR($G17-$B17,""),""))</f>
        <v/>
      </c>
      <c r="K17" s="12">
        <f>IF($A17="","",IF(AND(ISNUMBER($G17),ISNUMBER($H17)),IFERROR($H17-$G17,""),""))</f>
        <v/>
      </c>
      <c r="L17" s="19">
        <f>IF($A17="","",IF(COUNTIF($A$5:$A$124,$A17)&gt;1,"Duplicate lead ID",IF($B17="","Enter lead date",IF(NOT(ISNUMBER($B17)),"Check lead date",IF($D17="","Select lead source",IF($E17="","Select product line",IF($F17="","Select owner",IF($I17="","Select disposition",IF(AND($G17&lt;&gt;"",NOT(ISNUMBER($G17))),"Check quote date",IF(AND($H17&lt;&gt;"",NOT(ISNUMBER($H17))),"Check bind date",IF(AND(ISNUMBER($G17),$G17&lt;$B17),"Check quote date",IF(AND(ISNUMBER($H17),$G17=""),"Bind date needs quote",IF(AND(ISNUMBER($H17),ISNUMBER($G17),$H17&lt;$G17),"Check bind date",IF(AND($I17="Bound",$H17=""),"Bound status needs date",IF(AND(ISNUMBER($H17),$I17&lt;&gt;"Bound"),"Review disposition after bind",IF(AND(OR($I17="Quoted",$I17="Bound"),$G17=""),"Status needs quote date",IF(AND($G17="",$I17&lt;&gt;"Not Proceeding",ISNUMBER($B17),$B17&lt;TODAY()-IF(ISNUMBER(Assumptions!$B$5),Assumptions!$B$5,0)),"Review unquoted lead",IF(AND(ISNUMBER($G17),$H17="",$I17&lt;&gt;"Not Proceeding",$G17&lt;TODAY()-IF(ISNUMBER(Assumptions!$B$6),Assumptions!$B$6,0)),"Review open quote","OK"))))))))))))))))))</f>
        <v/>
      </c>
    </row>
    <row r="18">
      <c r="A18" s="17" t="n"/>
      <c r="B18" s="18" t="n"/>
      <c r="C18" s="17" t="n"/>
      <c r="D18" s="17" t="n"/>
      <c r="E18" s="17" t="n"/>
      <c r="F18" s="17" t="n"/>
      <c r="G18" s="18" t="n"/>
      <c r="H18" s="18" t="n"/>
      <c r="I18" s="17" t="n"/>
      <c r="J18" s="15">
        <f>IF($A18="","",IF(AND(ISNUMBER($B18),ISNUMBER($G18)),IFERROR($G18-$B18,""),""))</f>
        <v/>
      </c>
      <c r="K18" s="15">
        <f>IF($A18="","",IF(AND(ISNUMBER($G18),ISNUMBER($H18)),IFERROR($H18-$G18,""),""))</f>
        <v/>
      </c>
      <c r="L18" s="20">
        <f>IF($A18="","",IF(COUNTIF($A$5:$A$124,$A18)&gt;1,"Duplicate lead ID",IF($B18="","Enter lead date",IF(NOT(ISNUMBER($B18)),"Check lead date",IF($D18="","Select lead source",IF($E18="","Select product line",IF($F18="","Select owner",IF($I18="","Select disposition",IF(AND($G18&lt;&gt;"",NOT(ISNUMBER($G18))),"Check quote date",IF(AND($H18&lt;&gt;"",NOT(ISNUMBER($H18))),"Check bind date",IF(AND(ISNUMBER($G18),$G18&lt;$B18),"Check quote date",IF(AND(ISNUMBER($H18),$G18=""),"Bind date needs quote",IF(AND(ISNUMBER($H18),ISNUMBER($G18),$H18&lt;$G18),"Check bind date",IF(AND($I18="Bound",$H18=""),"Bound status needs date",IF(AND(ISNUMBER($H18),$I18&lt;&gt;"Bound"),"Review disposition after bind",IF(AND(OR($I18="Quoted",$I18="Bound"),$G18=""),"Status needs quote date",IF(AND($G18="",$I18&lt;&gt;"Not Proceeding",ISNUMBER($B18),$B18&lt;TODAY()-IF(ISNUMBER(Assumptions!$B$5),Assumptions!$B$5,0)),"Review unquoted lead",IF(AND(ISNUMBER($G18),$H18="",$I18&lt;&gt;"Not Proceeding",$G18&lt;TODAY()-IF(ISNUMBER(Assumptions!$B$6),Assumptions!$B$6,0)),"Review open quote","OK"))))))))))))))))))</f>
        <v/>
      </c>
    </row>
    <row r="19">
      <c r="A19" s="17" t="n"/>
      <c r="B19" s="18" t="n"/>
      <c r="C19" s="17" t="n"/>
      <c r="D19" s="17" t="n"/>
      <c r="E19" s="17" t="n"/>
      <c r="F19" s="17" t="n"/>
      <c r="G19" s="18" t="n"/>
      <c r="H19" s="18" t="n"/>
      <c r="I19" s="17" t="n"/>
      <c r="J19" s="12">
        <f>IF($A19="","",IF(AND(ISNUMBER($B19),ISNUMBER($G19)),IFERROR($G19-$B19,""),""))</f>
        <v/>
      </c>
      <c r="K19" s="12">
        <f>IF($A19="","",IF(AND(ISNUMBER($G19),ISNUMBER($H19)),IFERROR($H19-$G19,""),""))</f>
        <v/>
      </c>
      <c r="L19" s="19">
        <f>IF($A19="","",IF(COUNTIF($A$5:$A$124,$A19)&gt;1,"Duplicate lead ID",IF($B19="","Enter lead date",IF(NOT(ISNUMBER($B19)),"Check lead date",IF($D19="","Select lead source",IF($E19="","Select product line",IF($F19="","Select owner",IF($I19="","Select disposition",IF(AND($G19&lt;&gt;"",NOT(ISNUMBER($G19))),"Check quote date",IF(AND($H19&lt;&gt;"",NOT(ISNUMBER($H19))),"Check bind date",IF(AND(ISNUMBER($G19),$G19&lt;$B19),"Check quote date",IF(AND(ISNUMBER($H19),$G19=""),"Bind date needs quote",IF(AND(ISNUMBER($H19),ISNUMBER($G19),$H19&lt;$G19),"Check bind date",IF(AND($I19="Bound",$H19=""),"Bound status needs date",IF(AND(ISNUMBER($H19),$I19&lt;&gt;"Bound"),"Review disposition after bind",IF(AND(OR($I19="Quoted",$I19="Bound"),$G19=""),"Status needs quote date",IF(AND($G19="",$I19&lt;&gt;"Not Proceeding",ISNUMBER($B19),$B19&lt;TODAY()-IF(ISNUMBER(Assumptions!$B$5),Assumptions!$B$5,0)),"Review unquoted lead",IF(AND(ISNUMBER($G19),$H19="",$I19&lt;&gt;"Not Proceeding",$G19&lt;TODAY()-IF(ISNUMBER(Assumptions!$B$6),Assumptions!$B$6,0)),"Review open quote","OK"))))))))))))))))))</f>
        <v/>
      </c>
    </row>
    <row r="20">
      <c r="A20" s="17" t="n"/>
      <c r="B20" s="18" t="n"/>
      <c r="C20" s="17" t="n"/>
      <c r="D20" s="17" t="n"/>
      <c r="E20" s="17" t="n"/>
      <c r="F20" s="17" t="n"/>
      <c r="G20" s="18" t="n"/>
      <c r="H20" s="18" t="n"/>
      <c r="I20" s="17" t="n"/>
      <c r="J20" s="15">
        <f>IF($A20="","",IF(AND(ISNUMBER($B20),ISNUMBER($G20)),IFERROR($G20-$B20,""),""))</f>
        <v/>
      </c>
      <c r="K20" s="15">
        <f>IF($A20="","",IF(AND(ISNUMBER($G20),ISNUMBER($H20)),IFERROR($H20-$G20,""),""))</f>
        <v/>
      </c>
      <c r="L20" s="20">
        <f>IF($A20="","",IF(COUNTIF($A$5:$A$124,$A20)&gt;1,"Duplicate lead ID",IF($B20="","Enter lead date",IF(NOT(ISNUMBER($B20)),"Check lead date",IF($D20="","Select lead source",IF($E20="","Select product line",IF($F20="","Select owner",IF($I20="","Select disposition",IF(AND($G20&lt;&gt;"",NOT(ISNUMBER($G20))),"Check quote date",IF(AND($H20&lt;&gt;"",NOT(ISNUMBER($H20))),"Check bind date",IF(AND(ISNUMBER($G20),$G20&lt;$B20),"Check quote date",IF(AND(ISNUMBER($H20),$G20=""),"Bind date needs quote",IF(AND(ISNUMBER($H20),ISNUMBER($G20),$H20&lt;$G20),"Check bind date",IF(AND($I20="Bound",$H20=""),"Bound status needs date",IF(AND(ISNUMBER($H20),$I20&lt;&gt;"Bound"),"Review disposition after bind",IF(AND(OR($I20="Quoted",$I20="Bound"),$G20=""),"Status needs quote date",IF(AND($G20="",$I20&lt;&gt;"Not Proceeding",ISNUMBER($B20),$B20&lt;TODAY()-IF(ISNUMBER(Assumptions!$B$5),Assumptions!$B$5,0)),"Review unquoted lead",IF(AND(ISNUMBER($G20),$H20="",$I20&lt;&gt;"Not Proceeding",$G20&lt;TODAY()-IF(ISNUMBER(Assumptions!$B$6),Assumptions!$B$6,0)),"Review open quote","OK"))))))))))))))))))</f>
        <v/>
      </c>
    </row>
    <row r="21">
      <c r="A21" s="17" t="n"/>
      <c r="B21" s="18" t="n"/>
      <c r="C21" s="17" t="n"/>
      <c r="D21" s="17" t="n"/>
      <c r="E21" s="17" t="n"/>
      <c r="F21" s="17" t="n"/>
      <c r="G21" s="18" t="n"/>
      <c r="H21" s="18" t="n"/>
      <c r="I21" s="17" t="n"/>
      <c r="J21" s="12">
        <f>IF($A21="","",IF(AND(ISNUMBER($B21),ISNUMBER($G21)),IFERROR($G21-$B21,""),""))</f>
        <v/>
      </c>
      <c r="K21" s="12">
        <f>IF($A21="","",IF(AND(ISNUMBER($G21),ISNUMBER($H21)),IFERROR($H21-$G21,""),""))</f>
        <v/>
      </c>
      <c r="L21" s="19">
        <f>IF($A21="","",IF(COUNTIF($A$5:$A$124,$A21)&gt;1,"Duplicate lead ID",IF($B21="","Enter lead date",IF(NOT(ISNUMBER($B21)),"Check lead date",IF($D21="","Select lead source",IF($E21="","Select product line",IF($F21="","Select owner",IF($I21="","Select disposition",IF(AND($G21&lt;&gt;"",NOT(ISNUMBER($G21))),"Check quote date",IF(AND($H21&lt;&gt;"",NOT(ISNUMBER($H21))),"Check bind date",IF(AND(ISNUMBER($G21),$G21&lt;$B21),"Check quote date",IF(AND(ISNUMBER($H21),$G21=""),"Bind date needs quote",IF(AND(ISNUMBER($H21),ISNUMBER($G21),$H21&lt;$G21),"Check bind date",IF(AND($I21="Bound",$H21=""),"Bound status needs date",IF(AND(ISNUMBER($H21),$I21&lt;&gt;"Bound"),"Review disposition after bind",IF(AND(OR($I21="Quoted",$I21="Bound"),$G21=""),"Status needs quote date",IF(AND($G21="",$I21&lt;&gt;"Not Proceeding",ISNUMBER($B21),$B21&lt;TODAY()-IF(ISNUMBER(Assumptions!$B$5),Assumptions!$B$5,0)),"Review unquoted lead",IF(AND(ISNUMBER($G21),$H21="",$I21&lt;&gt;"Not Proceeding",$G21&lt;TODAY()-IF(ISNUMBER(Assumptions!$B$6),Assumptions!$B$6,0)),"Review open quote","OK"))))))))))))))))))</f>
        <v/>
      </c>
    </row>
    <row r="22">
      <c r="A22" s="17" t="n"/>
      <c r="B22" s="18" t="n"/>
      <c r="C22" s="17" t="n"/>
      <c r="D22" s="17" t="n"/>
      <c r="E22" s="17" t="n"/>
      <c r="F22" s="17" t="n"/>
      <c r="G22" s="18" t="n"/>
      <c r="H22" s="18" t="n"/>
      <c r="I22" s="17" t="n"/>
      <c r="J22" s="15">
        <f>IF($A22="","",IF(AND(ISNUMBER($B22),ISNUMBER($G22)),IFERROR($G22-$B22,""),""))</f>
        <v/>
      </c>
      <c r="K22" s="15">
        <f>IF($A22="","",IF(AND(ISNUMBER($G22),ISNUMBER($H22)),IFERROR($H22-$G22,""),""))</f>
        <v/>
      </c>
      <c r="L22" s="20">
        <f>IF($A22="","",IF(COUNTIF($A$5:$A$124,$A22)&gt;1,"Duplicate lead ID",IF($B22="","Enter lead date",IF(NOT(ISNUMBER($B22)),"Check lead date",IF($D22="","Select lead source",IF($E22="","Select product line",IF($F22="","Select owner",IF($I22="","Select disposition",IF(AND($G22&lt;&gt;"",NOT(ISNUMBER($G22))),"Check quote date",IF(AND($H22&lt;&gt;"",NOT(ISNUMBER($H22))),"Check bind date",IF(AND(ISNUMBER($G22),$G22&lt;$B22),"Check quote date",IF(AND(ISNUMBER($H22),$G22=""),"Bind date needs quote",IF(AND(ISNUMBER($H22),ISNUMBER($G22),$H22&lt;$G22),"Check bind date",IF(AND($I22="Bound",$H22=""),"Bound status needs date",IF(AND(ISNUMBER($H22),$I22&lt;&gt;"Bound"),"Review disposition after bind",IF(AND(OR($I22="Quoted",$I22="Bound"),$G22=""),"Status needs quote date",IF(AND($G22="",$I22&lt;&gt;"Not Proceeding",ISNUMBER($B22),$B22&lt;TODAY()-IF(ISNUMBER(Assumptions!$B$5),Assumptions!$B$5,0)),"Review unquoted lead",IF(AND(ISNUMBER($G22),$H22="",$I22&lt;&gt;"Not Proceeding",$G22&lt;TODAY()-IF(ISNUMBER(Assumptions!$B$6),Assumptions!$B$6,0)),"Review open quote","OK"))))))))))))))))))</f>
        <v/>
      </c>
    </row>
    <row r="23">
      <c r="A23" s="17" t="n"/>
      <c r="B23" s="18" t="n"/>
      <c r="C23" s="17" t="n"/>
      <c r="D23" s="17" t="n"/>
      <c r="E23" s="17" t="n"/>
      <c r="F23" s="17" t="n"/>
      <c r="G23" s="18" t="n"/>
      <c r="H23" s="18" t="n"/>
      <c r="I23" s="17" t="n"/>
      <c r="J23" s="12">
        <f>IF($A23="","",IF(AND(ISNUMBER($B23),ISNUMBER($G23)),IFERROR($G23-$B23,""),""))</f>
        <v/>
      </c>
      <c r="K23" s="12">
        <f>IF($A23="","",IF(AND(ISNUMBER($G23),ISNUMBER($H23)),IFERROR($H23-$G23,""),""))</f>
        <v/>
      </c>
      <c r="L23" s="19">
        <f>IF($A23="","",IF(COUNTIF($A$5:$A$124,$A23)&gt;1,"Duplicate lead ID",IF($B23="","Enter lead date",IF(NOT(ISNUMBER($B23)),"Check lead date",IF($D23="","Select lead source",IF($E23="","Select product line",IF($F23="","Select owner",IF($I23="","Select disposition",IF(AND($G23&lt;&gt;"",NOT(ISNUMBER($G23))),"Check quote date",IF(AND($H23&lt;&gt;"",NOT(ISNUMBER($H23))),"Check bind date",IF(AND(ISNUMBER($G23),$G23&lt;$B23),"Check quote date",IF(AND(ISNUMBER($H23),$G23=""),"Bind date needs quote",IF(AND(ISNUMBER($H23),ISNUMBER($G23),$H23&lt;$G23),"Check bind date",IF(AND($I23="Bound",$H23=""),"Bound status needs date",IF(AND(ISNUMBER($H23),$I23&lt;&gt;"Bound"),"Review disposition after bind",IF(AND(OR($I23="Quoted",$I23="Bound"),$G23=""),"Status needs quote date",IF(AND($G23="",$I23&lt;&gt;"Not Proceeding",ISNUMBER($B23),$B23&lt;TODAY()-IF(ISNUMBER(Assumptions!$B$5),Assumptions!$B$5,0)),"Review unquoted lead",IF(AND(ISNUMBER($G23),$H23="",$I23&lt;&gt;"Not Proceeding",$G23&lt;TODAY()-IF(ISNUMBER(Assumptions!$B$6),Assumptions!$B$6,0)),"Review open quote","OK"))))))))))))))))))</f>
        <v/>
      </c>
    </row>
    <row r="24">
      <c r="A24" s="17" t="n"/>
      <c r="B24" s="18" t="n"/>
      <c r="C24" s="17" t="n"/>
      <c r="D24" s="17" t="n"/>
      <c r="E24" s="17" t="n"/>
      <c r="F24" s="17" t="n"/>
      <c r="G24" s="18" t="n"/>
      <c r="H24" s="18" t="n"/>
      <c r="I24" s="17" t="n"/>
      <c r="J24" s="15">
        <f>IF($A24="","",IF(AND(ISNUMBER($B24),ISNUMBER($G24)),IFERROR($G24-$B24,""),""))</f>
        <v/>
      </c>
      <c r="K24" s="15">
        <f>IF($A24="","",IF(AND(ISNUMBER($G24),ISNUMBER($H24)),IFERROR($H24-$G24,""),""))</f>
        <v/>
      </c>
      <c r="L24" s="20">
        <f>IF($A24="","",IF(COUNTIF($A$5:$A$124,$A24)&gt;1,"Duplicate lead ID",IF($B24="","Enter lead date",IF(NOT(ISNUMBER($B24)),"Check lead date",IF($D24="","Select lead source",IF($E24="","Select product line",IF($F24="","Select owner",IF($I24="","Select disposition",IF(AND($G24&lt;&gt;"",NOT(ISNUMBER($G24))),"Check quote date",IF(AND($H24&lt;&gt;"",NOT(ISNUMBER($H24))),"Check bind date",IF(AND(ISNUMBER($G24),$G24&lt;$B24),"Check quote date",IF(AND(ISNUMBER($H24),$G24=""),"Bind date needs quote",IF(AND(ISNUMBER($H24),ISNUMBER($G24),$H24&lt;$G24),"Check bind date",IF(AND($I24="Bound",$H24=""),"Bound status needs date",IF(AND(ISNUMBER($H24),$I24&lt;&gt;"Bound"),"Review disposition after bind",IF(AND(OR($I24="Quoted",$I24="Bound"),$G24=""),"Status needs quote date",IF(AND($G24="",$I24&lt;&gt;"Not Proceeding",ISNUMBER($B24),$B24&lt;TODAY()-IF(ISNUMBER(Assumptions!$B$5),Assumptions!$B$5,0)),"Review unquoted lead",IF(AND(ISNUMBER($G24),$H24="",$I24&lt;&gt;"Not Proceeding",$G24&lt;TODAY()-IF(ISNUMBER(Assumptions!$B$6),Assumptions!$B$6,0)),"Review open quote","OK"))))))))))))))))))</f>
        <v/>
      </c>
    </row>
    <row r="25">
      <c r="A25" s="17" t="n"/>
      <c r="B25" s="18" t="n"/>
      <c r="C25" s="17" t="n"/>
      <c r="D25" s="17" t="n"/>
      <c r="E25" s="17" t="n"/>
      <c r="F25" s="17" t="n"/>
      <c r="G25" s="18" t="n"/>
      <c r="H25" s="18" t="n"/>
      <c r="I25" s="17" t="n"/>
      <c r="J25" s="12">
        <f>IF($A25="","",IF(AND(ISNUMBER($B25),ISNUMBER($G25)),IFERROR($G25-$B25,""),""))</f>
        <v/>
      </c>
      <c r="K25" s="12">
        <f>IF($A25="","",IF(AND(ISNUMBER($G25),ISNUMBER($H25)),IFERROR($H25-$G25,""),""))</f>
        <v/>
      </c>
      <c r="L25" s="19">
        <f>IF($A25="","",IF(COUNTIF($A$5:$A$124,$A25)&gt;1,"Duplicate lead ID",IF($B25="","Enter lead date",IF(NOT(ISNUMBER($B25)),"Check lead date",IF($D25="","Select lead source",IF($E25="","Select product line",IF($F25="","Select owner",IF($I25="","Select disposition",IF(AND($G25&lt;&gt;"",NOT(ISNUMBER($G25))),"Check quote date",IF(AND($H25&lt;&gt;"",NOT(ISNUMBER($H25))),"Check bind date",IF(AND(ISNUMBER($G25),$G25&lt;$B25),"Check quote date",IF(AND(ISNUMBER($H25),$G25=""),"Bind date needs quote",IF(AND(ISNUMBER($H25),ISNUMBER($G25),$H25&lt;$G25),"Check bind date",IF(AND($I25="Bound",$H25=""),"Bound status needs date",IF(AND(ISNUMBER($H25),$I25&lt;&gt;"Bound"),"Review disposition after bind",IF(AND(OR($I25="Quoted",$I25="Bound"),$G25=""),"Status needs quote date",IF(AND($G25="",$I25&lt;&gt;"Not Proceeding",ISNUMBER($B25),$B25&lt;TODAY()-IF(ISNUMBER(Assumptions!$B$5),Assumptions!$B$5,0)),"Review unquoted lead",IF(AND(ISNUMBER($G25),$H25="",$I25&lt;&gt;"Not Proceeding",$G25&lt;TODAY()-IF(ISNUMBER(Assumptions!$B$6),Assumptions!$B$6,0)),"Review open quote","OK"))))))))))))))))))</f>
        <v/>
      </c>
    </row>
    <row r="26">
      <c r="A26" s="17" t="n"/>
      <c r="B26" s="18" t="n"/>
      <c r="C26" s="17" t="n"/>
      <c r="D26" s="17" t="n"/>
      <c r="E26" s="17" t="n"/>
      <c r="F26" s="17" t="n"/>
      <c r="G26" s="18" t="n"/>
      <c r="H26" s="18" t="n"/>
      <c r="I26" s="17" t="n"/>
      <c r="J26" s="15">
        <f>IF($A26="","",IF(AND(ISNUMBER($B26),ISNUMBER($G26)),IFERROR($G26-$B26,""),""))</f>
        <v/>
      </c>
      <c r="K26" s="15">
        <f>IF($A26="","",IF(AND(ISNUMBER($G26),ISNUMBER($H26)),IFERROR($H26-$G26,""),""))</f>
        <v/>
      </c>
      <c r="L26" s="20">
        <f>IF($A26="","",IF(COUNTIF($A$5:$A$124,$A26)&gt;1,"Duplicate lead ID",IF($B26="","Enter lead date",IF(NOT(ISNUMBER($B26)),"Check lead date",IF($D26="","Select lead source",IF($E26="","Select product line",IF($F26="","Select owner",IF($I26="","Select disposition",IF(AND($G26&lt;&gt;"",NOT(ISNUMBER($G26))),"Check quote date",IF(AND($H26&lt;&gt;"",NOT(ISNUMBER($H26))),"Check bind date",IF(AND(ISNUMBER($G26),$G26&lt;$B26),"Check quote date",IF(AND(ISNUMBER($H26),$G26=""),"Bind date needs quote",IF(AND(ISNUMBER($H26),ISNUMBER($G26),$H26&lt;$G26),"Check bind date",IF(AND($I26="Bound",$H26=""),"Bound status needs date",IF(AND(ISNUMBER($H26),$I26&lt;&gt;"Bound"),"Review disposition after bind",IF(AND(OR($I26="Quoted",$I26="Bound"),$G26=""),"Status needs quote date",IF(AND($G26="",$I26&lt;&gt;"Not Proceeding",ISNUMBER($B26),$B26&lt;TODAY()-IF(ISNUMBER(Assumptions!$B$5),Assumptions!$B$5,0)),"Review unquoted lead",IF(AND(ISNUMBER($G26),$H26="",$I26&lt;&gt;"Not Proceeding",$G26&lt;TODAY()-IF(ISNUMBER(Assumptions!$B$6),Assumptions!$B$6,0)),"Review open quote","OK"))))))))))))))))))</f>
        <v/>
      </c>
    </row>
    <row r="27">
      <c r="A27" s="17" t="n"/>
      <c r="B27" s="18" t="n"/>
      <c r="C27" s="17" t="n"/>
      <c r="D27" s="17" t="n"/>
      <c r="E27" s="17" t="n"/>
      <c r="F27" s="17" t="n"/>
      <c r="G27" s="18" t="n"/>
      <c r="H27" s="18" t="n"/>
      <c r="I27" s="17" t="n"/>
      <c r="J27" s="12">
        <f>IF($A27="","",IF(AND(ISNUMBER($B27),ISNUMBER($G27)),IFERROR($G27-$B27,""),""))</f>
        <v/>
      </c>
      <c r="K27" s="12">
        <f>IF($A27="","",IF(AND(ISNUMBER($G27),ISNUMBER($H27)),IFERROR($H27-$G27,""),""))</f>
        <v/>
      </c>
      <c r="L27" s="19">
        <f>IF($A27="","",IF(COUNTIF($A$5:$A$124,$A27)&gt;1,"Duplicate lead ID",IF($B27="","Enter lead date",IF(NOT(ISNUMBER($B27)),"Check lead date",IF($D27="","Select lead source",IF($E27="","Select product line",IF($F27="","Select owner",IF($I27="","Select disposition",IF(AND($G27&lt;&gt;"",NOT(ISNUMBER($G27))),"Check quote date",IF(AND($H27&lt;&gt;"",NOT(ISNUMBER($H27))),"Check bind date",IF(AND(ISNUMBER($G27),$G27&lt;$B27),"Check quote date",IF(AND(ISNUMBER($H27),$G27=""),"Bind date needs quote",IF(AND(ISNUMBER($H27),ISNUMBER($G27),$H27&lt;$G27),"Check bind date",IF(AND($I27="Bound",$H27=""),"Bound status needs date",IF(AND(ISNUMBER($H27),$I27&lt;&gt;"Bound"),"Review disposition after bind",IF(AND(OR($I27="Quoted",$I27="Bound"),$G27=""),"Status needs quote date",IF(AND($G27="",$I27&lt;&gt;"Not Proceeding",ISNUMBER($B27),$B27&lt;TODAY()-IF(ISNUMBER(Assumptions!$B$5),Assumptions!$B$5,0)),"Review unquoted lead",IF(AND(ISNUMBER($G27),$H27="",$I27&lt;&gt;"Not Proceeding",$G27&lt;TODAY()-IF(ISNUMBER(Assumptions!$B$6),Assumptions!$B$6,0)),"Review open quote","OK"))))))))))))))))))</f>
        <v/>
      </c>
    </row>
    <row r="28">
      <c r="A28" s="17" t="n"/>
      <c r="B28" s="18" t="n"/>
      <c r="C28" s="17" t="n"/>
      <c r="D28" s="17" t="n"/>
      <c r="E28" s="17" t="n"/>
      <c r="F28" s="17" t="n"/>
      <c r="G28" s="18" t="n"/>
      <c r="H28" s="18" t="n"/>
      <c r="I28" s="17" t="n"/>
      <c r="J28" s="15">
        <f>IF($A28="","",IF(AND(ISNUMBER($B28),ISNUMBER($G28)),IFERROR($G28-$B28,""),""))</f>
        <v/>
      </c>
      <c r="K28" s="15">
        <f>IF($A28="","",IF(AND(ISNUMBER($G28),ISNUMBER($H28)),IFERROR($H28-$G28,""),""))</f>
        <v/>
      </c>
      <c r="L28" s="20">
        <f>IF($A28="","",IF(COUNTIF($A$5:$A$124,$A28)&gt;1,"Duplicate lead ID",IF($B28="","Enter lead date",IF(NOT(ISNUMBER($B28)),"Check lead date",IF($D28="","Select lead source",IF($E28="","Select product line",IF($F28="","Select owner",IF($I28="","Select disposition",IF(AND($G28&lt;&gt;"",NOT(ISNUMBER($G28))),"Check quote date",IF(AND($H28&lt;&gt;"",NOT(ISNUMBER($H28))),"Check bind date",IF(AND(ISNUMBER($G28),$G28&lt;$B28),"Check quote date",IF(AND(ISNUMBER($H28),$G28=""),"Bind date needs quote",IF(AND(ISNUMBER($H28),ISNUMBER($G28),$H28&lt;$G28),"Check bind date",IF(AND($I28="Bound",$H28=""),"Bound status needs date",IF(AND(ISNUMBER($H28),$I28&lt;&gt;"Bound"),"Review disposition after bind",IF(AND(OR($I28="Quoted",$I28="Bound"),$G28=""),"Status needs quote date",IF(AND($G28="",$I28&lt;&gt;"Not Proceeding",ISNUMBER($B28),$B28&lt;TODAY()-IF(ISNUMBER(Assumptions!$B$5),Assumptions!$B$5,0)),"Review unquoted lead",IF(AND(ISNUMBER($G28),$H28="",$I28&lt;&gt;"Not Proceeding",$G28&lt;TODAY()-IF(ISNUMBER(Assumptions!$B$6),Assumptions!$B$6,0)),"Review open quote","OK"))))))))))))))))))</f>
        <v/>
      </c>
    </row>
    <row r="29">
      <c r="A29" s="17" t="n"/>
      <c r="B29" s="18" t="n"/>
      <c r="C29" s="17" t="n"/>
      <c r="D29" s="17" t="n"/>
      <c r="E29" s="17" t="n"/>
      <c r="F29" s="17" t="n"/>
      <c r="G29" s="18" t="n"/>
      <c r="H29" s="18" t="n"/>
      <c r="I29" s="17" t="n"/>
      <c r="J29" s="12">
        <f>IF($A29="","",IF(AND(ISNUMBER($B29),ISNUMBER($G29)),IFERROR($G29-$B29,""),""))</f>
        <v/>
      </c>
      <c r="K29" s="12">
        <f>IF($A29="","",IF(AND(ISNUMBER($G29),ISNUMBER($H29)),IFERROR($H29-$G29,""),""))</f>
        <v/>
      </c>
      <c r="L29" s="19">
        <f>IF($A29="","",IF(COUNTIF($A$5:$A$124,$A29)&gt;1,"Duplicate lead ID",IF($B29="","Enter lead date",IF(NOT(ISNUMBER($B29)),"Check lead date",IF($D29="","Select lead source",IF($E29="","Select product line",IF($F29="","Select owner",IF($I29="","Select disposition",IF(AND($G29&lt;&gt;"",NOT(ISNUMBER($G29))),"Check quote date",IF(AND($H29&lt;&gt;"",NOT(ISNUMBER($H29))),"Check bind date",IF(AND(ISNUMBER($G29),$G29&lt;$B29),"Check quote date",IF(AND(ISNUMBER($H29),$G29=""),"Bind date needs quote",IF(AND(ISNUMBER($H29),ISNUMBER($G29),$H29&lt;$G29),"Check bind date",IF(AND($I29="Bound",$H29=""),"Bound status needs date",IF(AND(ISNUMBER($H29),$I29&lt;&gt;"Bound"),"Review disposition after bind",IF(AND(OR($I29="Quoted",$I29="Bound"),$G29=""),"Status needs quote date",IF(AND($G29="",$I29&lt;&gt;"Not Proceeding",ISNUMBER($B29),$B29&lt;TODAY()-IF(ISNUMBER(Assumptions!$B$5),Assumptions!$B$5,0)),"Review unquoted lead",IF(AND(ISNUMBER($G29),$H29="",$I29&lt;&gt;"Not Proceeding",$G29&lt;TODAY()-IF(ISNUMBER(Assumptions!$B$6),Assumptions!$B$6,0)),"Review open quote","OK"))))))))))))))))))</f>
        <v/>
      </c>
    </row>
    <row r="30">
      <c r="A30" s="17" t="n"/>
      <c r="B30" s="18" t="n"/>
      <c r="C30" s="17" t="n"/>
      <c r="D30" s="17" t="n"/>
      <c r="E30" s="17" t="n"/>
      <c r="F30" s="17" t="n"/>
      <c r="G30" s="18" t="n"/>
      <c r="H30" s="18" t="n"/>
      <c r="I30" s="17" t="n"/>
      <c r="J30" s="15">
        <f>IF($A30="","",IF(AND(ISNUMBER($B30),ISNUMBER($G30)),IFERROR($G30-$B30,""),""))</f>
        <v/>
      </c>
      <c r="K30" s="15">
        <f>IF($A30="","",IF(AND(ISNUMBER($G30),ISNUMBER($H30)),IFERROR($H30-$G30,""),""))</f>
        <v/>
      </c>
      <c r="L30" s="20">
        <f>IF($A30="","",IF(COUNTIF($A$5:$A$124,$A30)&gt;1,"Duplicate lead ID",IF($B30="","Enter lead date",IF(NOT(ISNUMBER($B30)),"Check lead date",IF($D30="","Select lead source",IF($E30="","Select product line",IF($F30="","Select owner",IF($I30="","Select disposition",IF(AND($G30&lt;&gt;"",NOT(ISNUMBER($G30))),"Check quote date",IF(AND($H30&lt;&gt;"",NOT(ISNUMBER($H30))),"Check bind date",IF(AND(ISNUMBER($G30),$G30&lt;$B30),"Check quote date",IF(AND(ISNUMBER($H30),$G30=""),"Bind date needs quote",IF(AND(ISNUMBER($H30),ISNUMBER($G30),$H30&lt;$G30),"Check bind date",IF(AND($I30="Bound",$H30=""),"Bound status needs date",IF(AND(ISNUMBER($H30),$I30&lt;&gt;"Bound"),"Review disposition after bind",IF(AND(OR($I30="Quoted",$I30="Bound"),$G30=""),"Status needs quote date",IF(AND($G30="",$I30&lt;&gt;"Not Proceeding",ISNUMBER($B30),$B30&lt;TODAY()-IF(ISNUMBER(Assumptions!$B$5),Assumptions!$B$5,0)),"Review unquoted lead",IF(AND(ISNUMBER($G30),$H30="",$I30&lt;&gt;"Not Proceeding",$G30&lt;TODAY()-IF(ISNUMBER(Assumptions!$B$6),Assumptions!$B$6,0)),"Review open quote","OK"))))))))))))))))))</f>
        <v/>
      </c>
    </row>
    <row r="31">
      <c r="A31" s="17" t="n"/>
      <c r="B31" s="18" t="n"/>
      <c r="C31" s="17" t="n"/>
      <c r="D31" s="17" t="n"/>
      <c r="E31" s="17" t="n"/>
      <c r="F31" s="17" t="n"/>
      <c r="G31" s="18" t="n"/>
      <c r="H31" s="18" t="n"/>
      <c r="I31" s="17" t="n"/>
      <c r="J31" s="12">
        <f>IF($A31="","",IF(AND(ISNUMBER($B31),ISNUMBER($G31)),IFERROR($G31-$B31,""),""))</f>
        <v/>
      </c>
      <c r="K31" s="12">
        <f>IF($A31="","",IF(AND(ISNUMBER($G31),ISNUMBER($H31)),IFERROR($H31-$G31,""),""))</f>
        <v/>
      </c>
      <c r="L31" s="19">
        <f>IF($A31="","",IF(COUNTIF($A$5:$A$124,$A31)&gt;1,"Duplicate lead ID",IF($B31="","Enter lead date",IF(NOT(ISNUMBER($B31)),"Check lead date",IF($D31="","Select lead source",IF($E31="","Select product line",IF($F31="","Select owner",IF($I31="","Select disposition",IF(AND($G31&lt;&gt;"",NOT(ISNUMBER($G31))),"Check quote date",IF(AND($H31&lt;&gt;"",NOT(ISNUMBER($H31))),"Check bind date",IF(AND(ISNUMBER($G31),$G31&lt;$B31),"Check quote date",IF(AND(ISNUMBER($H31),$G31=""),"Bind date needs quote",IF(AND(ISNUMBER($H31),ISNUMBER($G31),$H31&lt;$G31),"Check bind date",IF(AND($I31="Bound",$H31=""),"Bound status needs date",IF(AND(ISNUMBER($H31),$I31&lt;&gt;"Bound"),"Review disposition after bind",IF(AND(OR($I31="Quoted",$I31="Bound"),$G31=""),"Status needs quote date",IF(AND($G31="",$I31&lt;&gt;"Not Proceeding",ISNUMBER($B31),$B31&lt;TODAY()-IF(ISNUMBER(Assumptions!$B$5),Assumptions!$B$5,0)),"Review unquoted lead",IF(AND(ISNUMBER($G31),$H31="",$I31&lt;&gt;"Not Proceeding",$G31&lt;TODAY()-IF(ISNUMBER(Assumptions!$B$6),Assumptions!$B$6,0)),"Review open quote","OK"))))))))))))))))))</f>
        <v/>
      </c>
    </row>
    <row r="32">
      <c r="A32" s="17" t="n"/>
      <c r="B32" s="18" t="n"/>
      <c r="C32" s="17" t="n"/>
      <c r="D32" s="17" t="n"/>
      <c r="E32" s="17" t="n"/>
      <c r="F32" s="17" t="n"/>
      <c r="G32" s="18" t="n"/>
      <c r="H32" s="18" t="n"/>
      <c r="I32" s="17" t="n"/>
      <c r="J32" s="15">
        <f>IF($A32="","",IF(AND(ISNUMBER($B32),ISNUMBER($G32)),IFERROR($G32-$B32,""),""))</f>
        <v/>
      </c>
      <c r="K32" s="15">
        <f>IF($A32="","",IF(AND(ISNUMBER($G32),ISNUMBER($H32)),IFERROR($H32-$G32,""),""))</f>
        <v/>
      </c>
      <c r="L32" s="20">
        <f>IF($A32="","",IF(COUNTIF($A$5:$A$124,$A32)&gt;1,"Duplicate lead ID",IF($B32="","Enter lead date",IF(NOT(ISNUMBER($B32)),"Check lead date",IF($D32="","Select lead source",IF($E32="","Select product line",IF($F32="","Select owner",IF($I32="","Select disposition",IF(AND($G32&lt;&gt;"",NOT(ISNUMBER($G32))),"Check quote date",IF(AND($H32&lt;&gt;"",NOT(ISNUMBER($H32))),"Check bind date",IF(AND(ISNUMBER($G32),$G32&lt;$B32),"Check quote date",IF(AND(ISNUMBER($H32),$G32=""),"Bind date needs quote",IF(AND(ISNUMBER($H32),ISNUMBER($G32),$H32&lt;$G32),"Check bind date",IF(AND($I32="Bound",$H32=""),"Bound status needs date",IF(AND(ISNUMBER($H32),$I32&lt;&gt;"Bound"),"Review disposition after bind",IF(AND(OR($I32="Quoted",$I32="Bound"),$G32=""),"Status needs quote date",IF(AND($G32="",$I32&lt;&gt;"Not Proceeding",ISNUMBER($B32),$B32&lt;TODAY()-IF(ISNUMBER(Assumptions!$B$5),Assumptions!$B$5,0)),"Review unquoted lead",IF(AND(ISNUMBER($G32),$H32="",$I32&lt;&gt;"Not Proceeding",$G32&lt;TODAY()-IF(ISNUMBER(Assumptions!$B$6),Assumptions!$B$6,0)),"Review open quote","OK"))))))))))))))))))</f>
        <v/>
      </c>
    </row>
    <row r="33">
      <c r="A33" s="17" t="n"/>
      <c r="B33" s="18" t="n"/>
      <c r="C33" s="17" t="n"/>
      <c r="D33" s="17" t="n"/>
      <c r="E33" s="17" t="n"/>
      <c r="F33" s="17" t="n"/>
      <c r="G33" s="18" t="n"/>
      <c r="H33" s="18" t="n"/>
      <c r="I33" s="17" t="n"/>
      <c r="J33" s="12">
        <f>IF($A33="","",IF(AND(ISNUMBER($B33),ISNUMBER($G33)),IFERROR($G33-$B33,""),""))</f>
        <v/>
      </c>
      <c r="K33" s="12">
        <f>IF($A33="","",IF(AND(ISNUMBER($G33),ISNUMBER($H33)),IFERROR($H33-$G33,""),""))</f>
        <v/>
      </c>
      <c r="L33" s="19">
        <f>IF($A33="","",IF(COUNTIF($A$5:$A$124,$A33)&gt;1,"Duplicate lead ID",IF($B33="","Enter lead date",IF(NOT(ISNUMBER($B33)),"Check lead date",IF($D33="","Select lead source",IF($E33="","Select product line",IF($F33="","Select owner",IF($I33="","Select disposition",IF(AND($G33&lt;&gt;"",NOT(ISNUMBER($G33))),"Check quote date",IF(AND($H33&lt;&gt;"",NOT(ISNUMBER($H33))),"Check bind date",IF(AND(ISNUMBER($G33),$G33&lt;$B33),"Check quote date",IF(AND(ISNUMBER($H33),$G33=""),"Bind date needs quote",IF(AND(ISNUMBER($H33),ISNUMBER($G33),$H33&lt;$G33),"Check bind date",IF(AND($I33="Bound",$H33=""),"Bound status needs date",IF(AND(ISNUMBER($H33),$I33&lt;&gt;"Bound"),"Review disposition after bind",IF(AND(OR($I33="Quoted",$I33="Bound"),$G33=""),"Status needs quote date",IF(AND($G33="",$I33&lt;&gt;"Not Proceeding",ISNUMBER($B33),$B33&lt;TODAY()-IF(ISNUMBER(Assumptions!$B$5),Assumptions!$B$5,0)),"Review unquoted lead",IF(AND(ISNUMBER($G33),$H33="",$I33&lt;&gt;"Not Proceeding",$G33&lt;TODAY()-IF(ISNUMBER(Assumptions!$B$6),Assumptions!$B$6,0)),"Review open quote","OK"))))))))))))))))))</f>
        <v/>
      </c>
    </row>
    <row r="34">
      <c r="A34" s="17" t="n"/>
      <c r="B34" s="18" t="n"/>
      <c r="C34" s="17" t="n"/>
      <c r="D34" s="17" t="n"/>
      <c r="E34" s="17" t="n"/>
      <c r="F34" s="17" t="n"/>
      <c r="G34" s="18" t="n"/>
      <c r="H34" s="18" t="n"/>
      <c r="I34" s="17" t="n"/>
      <c r="J34" s="15">
        <f>IF($A34="","",IF(AND(ISNUMBER($B34),ISNUMBER($G34)),IFERROR($G34-$B34,""),""))</f>
        <v/>
      </c>
      <c r="K34" s="15">
        <f>IF($A34="","",IF(AND(ISNUMBER($G34),ISNUMBER($H34)),IFERROR($H34-$G34,""),""))</f>
        <v/>
      </c>
      <c r="L34" s="20">
        <f>IF($A34="","",IF(COUNTIF($A$5:$A$124,$A34)&gt;1,"Duplicate lead ID",IF($B34="","Enter lead date",IF(NOT(ISNUMBER($B34)),"Check lead date",IF($D34="","Select lead source",IF($E34="","Select product line",IF($F34="","Select owner",IF($I34="","Select disposition",IF(AND($G34&lt;&gt;"",NOT(ISNUMBER($G34))),"Check quote date",IF(AND($H34&lt;&gt;"",NOT(ISNUMBER($H34))),"Check bind date",IF(AND(ISNUMBER($G34),$G34&lt;$B34),"Check quote date",IF(AND(ISNUMBER($H34),$G34=""),"Bind date needs quote",IF(AND(ISNUMBER($H34),ISNUMBER($G34),$H34&lt;$G34),"Check bind date",IF(AND($I34="Bound",$H34=""),"Bound status needs date",IF(AND(ISNUMBER($H34),$I34&lt;&gt;"Bound"),"Review disposition after bind",IF(AND(OR($I34="Quoted",$I34="Bound"),$G34=""),"Status needs quote date",IF(AND($G34="",$I34&lt;&gt;"Not Proceeding",ISNUMBER($B34),$B34&lt;TODAY()-IF(ISNUMBER(Assumptions!$B$5),Assumptions!$B$5,0)),"Review unquoted lead",IF(AND(ISNUMBER($G34),$H34="",$I34&lt;&gt;"Not Proceeding",$G34&lt;TODAY()-IF(ISNUMBER(Assumptions!$B$6),Assumptions!$B$6,0)),"Review open quote","OK"))))))))))))))))))</f>
        <v/>
      </c>
    </row>
    <row r="35">
      <c r="A35" s="17" t="n"/>
      <c r="B35" s="18" t="n"/>
      <c r="C35" s="17" t="n"/>
      <c r="D35" s="17" t="n"/>
      <c r="E35" s="17" t="n"/>
      <c r="F35" s="17" t="n"/>
      <c r="G35" s="18" t="n"/>
      <c r="H35" s="18" t="n"/>
      <c r="I35" s="17" t="n"/>
      <c r="J35" s="12">
        <f>IF($A35="","",IF(AND(ISNUMBER($B35),ISNUMBER($G35)),IFERROR($G35-$B35,""),""))</f>
        <v/>
      </c>
      <c r="K35" s="12">
        <f>IF($A35="","",IF(AND(ISNUMBER($G35),ISNUMBER($H35)),IFERROR($H35-$G35,""),""))</f>
        <v/>
      </c>
      <c r="L35" s="19">
        <f>IF($A35="","",IF(COUNTIF($A$5:$A$124,$A35)&gt;1,"Duplicate lead ID",IF($B35="","Enter lead date",IF(NOT(ISNUMBER($B35)),"Check lead date",IF($D35="","Select lead source",IF($E35="","Select product line",IF($F35="","Select owner",IF($I35="","Select disposition",IF(AND($G35&lt;&gt;"",NOT(ISNUMBER($G35))),"Check quote date",IF(AND($H35&lt;&gt;"",NOT(ISNUMBER($H35))),"Check bind date",IF(AND(ISNUMBER($G35),$G35&lt;$B35),"Check quote date",IF(AND(ISNUMBER($H35),$G35=""),"Bind date needs quote",IF(AND(ISNUMBER($H35),ISNUMBER($G35),$H35&lt;$G35),"Check bind date",IF(AND($I35="Bound",$H35=""),"Bound status needs date",IF(AND(ISNUMBER($H35),$I35&lt;&gt;"Bound"),"Review disposition after bind",IF(AND(OR($I35="Quoted",$I35="Bound"),$G35=""),"Status needs quote date",IF(AND($G35="",$I35&lt;&gt;"Not Proceeding",ISNUMBER($B35),$B35&lt;TODAY()-IF(ISNUMBER(Assumptions!$B$5),Assumptions!$B$5,0)),"Review unquoted lead",IF(AND(ISNUMBER($G35),$H35="",$I35&lt;&gt;"Not Proceeding",$G35&lt;TODAY()-IF(ISNUMBER(Assumptions!$B$6),Assumptions!$B$6,0)),"Review open quote","OK"))))))))))))))))))</f>
        <v/>
      </c>
    </row>
    <row r="36">
      <c r="A36" s="17" t="n"/>
      <c r="B36" s="18" t="n"/>
      <c r="C36" s="17" t="n"/>
      <c r="D36" s="17" t="n"/>
      <c r="E36" s="17" t="n"/>
      <c r="F36" s="17" t="n"/>
      <c r="G36" s="18" t="n"/>
      <c r="H36" s="18" t="n"/>
      <c r="I36" s="17" t="n"/>
      <c r="J36" s="15">
        <f>IF($A36="","",IF(AND(ISNUMBER($B36),ISNUMBER($G36)),IFERROR($G36-$B36,""),""))</f>
        <v/>
      </c>
      <c r="K36" s="15">
        <f>IF($A36="","",IF(AND(ISNUMBER($G36),ISNUMBER($H36)),IFERROR($H36-$G36,""),""))</f>
        <v/>
      </c>
      <c r="L36" s="20">
        <f>IF($A36="","",IF(COUNTIF($A$5:$A$124,$A36)&gt;1,"Duplicate lead ID",IF($B36="","Enter lead date",IF(NOT(ISNUMBER($B36)),"Check lead date",IF($D36="","Select lead source",IF($E36="","Select product line",IF($F36="","Select owner",IF($I36="","Select disposition",IF(AND($G36&lt;&gt;"",NOT(ISNUMBER($G36))),"Check quote date",IF(AND($H36&lt;&gt;"",NOT(ISNUMBER($H36))),"Check bind date",IF(AND(ISNUMBER($G36),$G36&lt;$B36),"Check quote date",IF(AND(ISNUMBER($H36),$G36=""),"Bind date needs quote",IF(AND(ISNUMBER($H36),ISNUMBER($G36),$H36&lt;$G36),"Check bind date",IF(AND($I36="Bound",$H36=""),"Bound status needs date",IF(AND(ISNUMBER($H36),$I36&lt;&gt;"Bound"),"Review disposition after bind",IF(AND(OR($I36="Quoted",$I36="Bound"),$G36=""),"Status needs quote date",IF(AND($G36="",$I36&lt;&gt;"Not Proceeding",ISNUMBER($B36),$B36&lt;TODAY()-IF(ISNUMBER(Assumptions!$B$5),Assumptions!$B$5,0)),"Review unquoted lead",IF(AND(ISNUMBER($G36),$H36="",$I36&lt;&gt;"Not Proceeding",$G36&lt;TODAY()-IF(ISNUMBER(Assumptions!$B$6),Assumptions!$B$6,0)),"Review open quote","OK"))))))))))))))))))</f>
        <v/>
      </c>
    </row>
    <row r="37">
      <c r="A37" s="17" t="n"/>
      <c r="B37" s="18" t="n"/>
      <c r="C37" s="17" t="n"/>
      <c r="D37" s="17" t="n"/>
      <c r="E37" s="17" t="n"/>
      <c r="F37" s="17" t="n"/>
      <c r="G37" s="18" t="n"/>
      <c r="H37" s="18" t="n"/>
      <c r="I37" s="17" t="n"/>
      <c r="J37" s="12">
        <f>IF($A37="","",IF(AND(ISNUMBER($B37),ISNUMBER($G37)),IFERROR($G37-$B37,""),""))</f>
        <v/>
      </c>
      <c r="K37" s="12">
        <f>IF($A37="","",IF(AND(ISNUMBER($G37),ISNUMBER($H37)),IFERROR($H37-$G37,""),""))</f>
        <v/>
      </c>
      <c r="L37" s="19">
        <f>IF($A37="","",IF(COUNTIF($A$5:$A$124,$A37)&gt;1,"Duplicate lead ID",IF($B37="","Enter lead date",IF(NOT(ISNUMBER($B37)),"Check lead date",IF($D37="","Select lead source",IF($E37="","Select product line",IF($F37="","Select owner",IF($I37="","Select disposition",IF(AND($G37&lt;&gt;"",NOT(ISNUMBER($G37))),"Check quote date",IF(AND($H37&lt;&gt;"",NOT(ISNUMBER($H37))),"Check bind date",IF(AND(ISNUMBER($G37),$G37&lt;$B37),"Check quote date",IF(AND(ISNUMBER($H37),$G37=""),"Bind date needs quote",IF(AND(ISNUMBER($H37),ISNUMBER($G37),$H37&lt;$G37),"Check bind date",IF(AND($I37="Bound",$H37=""),"Bound status needs date",IF(AND(ISNUMBER($H37),$I37&lt;&gt;"Bound"),"Review disposition after bind",IF(AND(OR($I37="Quoted",$I37="Bound"),$G37=""),"Status needs quote date",IF(AND($G37="",$I37&lt;&gt;"Not Proceeding",ISNUMBER($B37),$B37&lt;TODAY()-IF(ISNUMBER(Assumptions!$B$5),Assumptions!$B$5,0)),"Review unquoted lead",IF(AND(ISNUMBER($G37),$H37="",$I37&lt;&gt;"Not Proceeding",$G37&lt;TODAY()-IF(ISNUMBER(Assumptions!$B$6),Assumptions!$B$6,0)),"Review open quote","OK"))))))))))))))))))</f>
        <v/>
      </c>
    </row>
    <row r="38">
      <c r="A38" s="17" t="n"/>
      <c r="B38" s="18" t="n"/>
      <c r="C38" s="17" t="n"/>
      <c r="D38" s="17" t="n"/>
      <c r="E38" s="17" t="n"/>
      <c r="F38" s="17" t="n"/>
      <c r="G38" s="18" t="n"/>
      <c r="H38" s="18" t="n"/>
      <c r="I38" s="17" t="n"/>
      <c r="J38" s="15">
        <f>IF($A38="","",IF(AND(ISNUMBER($B38),ISNUMBER($G38)),IFERROR($G38-$B38,""),""))</f>
        <v/>
      </c>
      <c r="K38" s="15">
        <f>IF($A38="","",IF(AND(ISNUMBER($G38),ISNUMBER($H38)),IFERROR($H38-$G38,""),""))</f>
        <v/>
      </c>
      <c r="L38" s="20">
        <f>IF($A38="","",IF(COUNTIF($A$5:$A$124,$A38)&gt;1,"Duplicate lead ID",IF($B38="","Enter lead date",IF(NOT(ISNUMBER($B38)),"Check lead date",IF($D38="","Select lead source",IF($E38="","Select product line",IF($F38="","Select owner",IF($I38="","Select disposition",IF(AND($G38&lt;&gt;"",NOT(ISNUMBER($G38))),"Check quote date",IF(AND($H38&lt;&gt;"",NOT(ISNUMBER($H38))),"Check bind date",IF(AND(ISNUMBER($G38),$G38&lt;$B38),"Check quote date",IF(AND(ISNUMBER($H38),$G38=""),"Bind date needs quote",IF(AND(ISNUMBER($H38),ISNUMBER($G38),$H38&lt;$G38),"Check bind date",IF(AND($I38="Bound",$H38=""),"Bound status needs date",IF(AND(ISNUMBER($H38),$I38&lt;&gt;"Bound"),"Review disposition after bind",IF(AND(OR($I38="Quoted",$I38="Bound"),$G38=""),"Status needs quote date",IF(AND($G38="",$I38&lt;&gt;"Not Proceeding",ISNUMBER($B38),$B38&lt;TODAY()-IF(ISNUMBER(Assumptions!$B$5),Assumptions!$B$5,0)),"Review unquoted lead",IF(AND(ISNUMBER($G38),$H38="",$I38&lt;&gt;"Not Proceeding",$G38&lt;TODAY()-IF(ISNUMBER(Assumptions!$B$6),Assumptions!$B$6,0)),"Review open quote","OK"))))))))))))))))))</f>
        <v/>
      </c>
    </row>
    <row r="39">
      <c r="A39" s="17" t="n"/>
      <c r="B39" s="18" t="n"/>
      <c r="C39" s="17" t="n"/>
      <c r="D39" s="17" t="n"/>
      <c r="E39" s="17" t="n"/>
      <c r="F39" s="17" t="n"/>
      <c r="G39" s="18" t="n"/>
      <c r="H39" s="18" t="n"/>
      <c r="I39" s="17" t="n"/>
      <c r="J39" s="12">
        <f>IF($A39="","",IF(AND(ISNUMBER($B39),ISNUMBER($G39)),IFERROR($G39-$B39,""),""))</f>
        <v/>
      </c>
      <c r="K39" s="12">
        <f>IF($A39="","",IF(AND(ISNUMBER($G39),ISNUMBER($H39)),IFERROR($H39-$G39,""),""))</f>
        <v/>
      </c>
      <c r="L39" s="19">
        <f>IF($A39="","",IF(COUNTIF($A$5:$A$124,$A39)&gt;1,"Duplicate lead ID",IF($B39="","Enter lead date",IF(NOT(ISNUMBER($B39)),"Check lead date",IF($D39="","Select lead source",IF($E39="","Select product line",IF($F39="","Select owner",IF($I39="","Select disposition",IF(AND($G39&lt;&gt;"",NOT(ISNUMBER($G39))),"Check quote date",IF(AND($H39&lt;&gt;"",NOT(ISNUMBER($H39))),"Check bind date",IF(AND(ISNUMBER($G39),$G39&lt;$B39),"Check quote date",IF(AND(ISNUMBER($H39),$G39=""),"Bind date needs quote",IF(AND(ISNUMBER($H39),ISNUMBER($G39),$H39&lt;$G39),"Check bind date",IF(AND($I39="Bound",$H39=""),"Bound status needs date",IF(AND(ISNUMBER($H39),$I39&lt;&gt;"Bound"),"Review disposition after bind",IF(AND(OR($I39="Quoted",$I39="Bound"),$G39=""),"Status needs quote date",IF(AND($G39="",$I39&lt;&gt;"Not Proceeding",ISNUMBER($B39),$B39&lt;TODAY()-IF(ISNUMBER(Assumptions!$B$5),Assumptions!$B$5,0)),"Review unquoted lead",IF(AND(ISNUMBER($G39),$H39="",$I39&lt;&gt;"Not Proceeding",$G39&lt;TODAY()-IF(ISNUMBER(Assumptions!$B$6),Assumptions!$B$6,0)),"Review open quote","OK"))))))))))))))))))</f>
        <v/>
      </c>
    </row>
    <row r="40">
      <c r="A40" s="17" t="n"/>
      <c r="B40" s="18" t="n"/>
      <c r="C40" s="17" t="n"/>
      <c r="D40" s="17" t="n"/>
      <c r="E40" s="17" t="n"/>
      <c r="F40" s="17" t="n"/>
      <c r="G40" s="18" t="n"/>
      <c r="H40" s="18" t="n"/>
      <c r="I40" s="17" t="n"/>
      <c r="J40" s="15">
        <f>IF($A40="","",IF(AND(ISNUMBER($B40),ISNUMBER($G40)),IFERROR($G40-$B40,""),""))</f>
        <v/>
      </c>
      <c r="K40" s="15">
        <f>IF($A40="","",IF(AND(ISNUMBER($G40),ISNUMBER($H40)),IFERROR($H40-$G40,""),""))</f>
        <v/>
      </c>
      <c r="L40" s="20">
        <f>IF($A40="","",IF(COUNTIF($A$5:$A$124,$A40)&gt;1,"Duplicate lead ID",IF($B40="","Enter lead date",IF(NOT(ISNUMBER($B40)),"Check lead date",IF($D40="","Select lead source",IF($E40="","Select product line",IF($F40="","Select owner",IF($I40="","Select disposition",IF(AND($G40&lt;&gt;"",NOT(ISNUMBER($G40))),"Check quote date",IF(AND($H40&lt;&gt;"",NOT(ISNUMBER($H40))),"Check bind date",IF(AND(ISNUMBER($G40),$G40&lt;$B40),"Check quote date",IF(AND(ISNUMBER($H40),$G40=""),"Bind date needs quote",IF(AND(ISNUMBER($H40),ISNUMBER($G40),$H40&lt;$G40),"Check bind date",IF(AND($I40="Bound",$H40=""),"Bound status needs date",IF(AND(ISNUMBER($H40),$I40&lt;&gt;"Bound"),"Review disposition after bind",IF(AND(OR($I40="Quoted",$I40="Bound"),$G40=""),"Status needs quote date",IF(AND($G40="",$I40&lt;&gt;"Not Proceeding",ISNUMBER($B40),$B40&lt;TODAY()-IF(ISNUMBER(Assumptions!$B$5),Assumptions!$B$5,0)),"Review unquoted lead",IF(AND(ISNUMBER($G40),$H40="",$I40&lt;&gt;"Not Proceeding",$G40&lt;TODAY()-IF(ISNUMBER(Assumptions!$B$6),Assumptions!$B$6,0)),"Review open quote","OK"))))))))))))))))))</f>
        <v/>
      </c>
    </row>
    <row r="41">
      <c r="A41" s="17" t="n"/>
      <c r="B41" s="18" t="n"/>
      <c r="C41" s="17" t="n"/>
      <c r="D41" s="17" t="n"/>
      <c r="E41" s="17" t="n"/>
      <c r="F41" s="17" t="n"/>
      <c r="G41" s="18" t="n"/>
      <c r="H41" s="18" t="n"/>
      <c r="I41" s="17" t="n"/>
      <c r="J41" s="12">
        <f>IF($A41="","",IF(AND(ISNUMBER($B41),ISNUMBER($G41)),IFERROR($G41-$B41,""),""))</f>
        <v/>
      </c>
      <c r="K41" s="12">
        <f>IF($A41="","",IF(AND(ISNUMBER($G41),ISNUMBER($H41)),IFERROR($H41-$G41,""),""))</f>
        <v/>
      </c>
      <c r="L41" s="19">
        <f>IF($A41="","",IF(COUNTIF($A$5:$A$124,$A41)&gt;1,"Duplicate lead ID",IF($B41="","Enter lead date",IF(NOT(ISNUMBER($B41)),"Check lead date",IF($D41="","Select lead source",IF($E41="","Select product line",IF($F41="","Select owner",IF($I41="","Select disposition",IF(AND($G41&lt;&gt;"",NOT(ISNUMBER($G41))),"Check quote date",IF(AND($H41&lt;&gt;"",NOT(ISNUMBER($H41))),"Check bind date",IF(AND(ISNUMBER($G41),$G41&lt;$B41),"Check quote date",IF(AND(ISNUMBER($H41),$G41=""),"Bind date needs quote",IF(AND(ISNUMBER($H41),ISNUMBER($G41),$H41&lt;$G41),"Check bind date",IF(AND($I41="Bound",$H41=""),"Bound status needs date",IF(AND(ISNUMBER($H41),$I41&lt;&gt;"Bound"),"Review disposition after bind",IF(AND(OR($I41="Quoted",$I41="Bound"),$G41=""),"Status needs quote date",IF(AND($G41="",$I41&lt;&gt;"Not Proceeding",ISNUMBER($B41),$B41&lt;TODAY()-IF(ISNUMBER(Assumptions!$B$5),Assumptions!$B$5,0)),"Review unquoted lead",IF(AND(ISNUMBER($G41),$H41="",$I41&lt;&gt;"Not Proceeding",$G41&lt;TODAY()-IF(ISNUMBER(Assumptions!$B$6),Assumptions!$B$6,0)),"Review open quote","OK"))))))))))))))))))</f>
        <v/>
      </c>
    </row>
    <row r="42">
      <c r="A42" s="17" t="n"/>
      <c r="B42" s="18" t="n"/>
      <c r="C42" s="17" t="n"/>
      <c r="D42" s="17" t="n"/>
      <c r="E42" s="17" t="n"/>
      <c r="F42" s="17" t="n"/>
      <c r="G42" s="18" t="n"/>
      <c r="H42" s="18" t="n"/>
      <c r="I42" s="17" t="n"/>
      <c r="J42" s="15">
        <f>IF($A42="","",IF(AND(ISNUMBER($B42),ISNUMBER($G42)),IFERROR($G42-$B42,""),""))</f>
        <v/>
      </c>
      <c r="K42" s="15">
        <f>IF($A42="","",IF(AND(ISNUMBER($G42),ISNUMBER($H42)),IFERROR($H42-$G42,""),""))</f>
        <v/>
      </c>
      <c r="L42" s="20">
        <f>IF($A42="","",IF(COUNTIF($A$5:$A$124,$A42)&gt;1,"Duplicate lead ID",IF($B42="","Enter lead date",IF(NOT(ISNUMBER($B42)),"Check lead date",IF($D42="","Select lead source",IF($E42="","Select product line",IF($F42="","Select owner",IF($I42="","Select disposition",IF(AND($G42&lt;&gt;"",NOT(ISNUMBER($G42))),"Check quote date",IF(AND($H42&lt;&gt;"",NOT(ISNUMBER($H42))),"Check bind date",IF(AND(ISNUMBER($G42),$G42&lt;$B42),"Check quote date",IF(AND(ISNUMBER($H42),$G42=""),"Bind date needs quote",IF(AND(ISNUMBER($H42),ISNUMBER($G42),$H42&lt;$G42),"Check bind date",IF(AND($I42="Bound",$H42=""),"Bound status needs date",IF(AND(ISNUMBER($H42),$I42&lt;&gt;"Bound"),"Review disposition after bind",IF(AND(OR($I42="Quoted",$I42="Bound"),$G42=""),"Status needs quote date",IF(AND($G42="",$I42&lt;&gt;"Not Proceeding",ISNUMBER($B42),$B42&lt;TODAY()-IF(ISNUMBER(Assumptions!$B$5),Assumptions!$B$5,0)),"Review unquoted lead",IF(AND(ISNUMBER($G42),$H42="",$I42&lt;&gt;"Not Proceeding",$G42&lt;TODAY()-IF(ISNUMBER(Assumptions!$B$6),Assumptions!$B$6,0)),"Review open quote","OK"))))))))))))))))))</f>
        <v/>
      </c>
    </row>
    <row r="43">
      <c r="A43" s="17" t="n"/>
      <c r="B43" s="18" t="n"/>
      <c r="C43" s="17" t="n"/>
      <c r="D43" s="17" t="n"/>
      <c r="E43" s="17" t="n"/>
      <c r="F43" s="17" t="n"/>
      <c r="G43" s="18" t="n"/>
      <c r="H43" s="18" t="n"/>
      <c r="I43" s="17" t="n"/>
      <c r="J43" s="12">
        <f>IF($A43="","",IF(AND(ISNUMBER($B43),ISNUMBER($G43)),IFERROR($G43-$B43,""),""))</f>
        <v/>
      </c>
      <c r="K43" s="12">
        <f>IF($A43="","",IF(AND(ISNUMBER($G43),ISNUMBER($H43)),IFERROR($H43-$G43,""),""))</f>
        <v/>
      </c>
      <c r="L43" s="19">
        <f>IF($A43="","",IF(COUNTIF($A$5:$A$124,$A43)&gt;1,"Duplicate lead ID",IF($B43="","Enter lead date",IF(NOT(ISNUMBER($B43)),"Check lead date",IF($D43="","Select lead source",IF($E43="","Select product line",IF($F43="","Select owner",IF($I43="","Select disposition",IF(AND($G43&lt;&gt;"",NOT(ISNUMBER($G43))),"Check quote date",IF(AND($H43&lt;&gt;"",NOT(ISNUMBER($H43))),"Check bind date",IF(AND(ISNUMBER($G43),$G43&lt;$B43),"Check quote date",IF(AND(ISNUMBER($H43),$G43=""),"Bind date needs quote",IF(AND(ISNUMBER($H43),ISNUMBER($G43),$H43&lt;$G43),"Check bind date",IF(AND($I43="Bound",$H43=""),"Bound status needs date",IF(AND(ISNUMBER($H43),$I43&lt;&gt;"Bound"),"Review disposition after bind",IF(AND(OR($I43="Quoted",$I43="Bound"),$G43=""),"Status needs quote date",IF(AND($G43="",$I43&lt;&gt;"Not Proceeding",ISNUMBER($B43),$B43&lt;TODAY()-IF(ISNUMBER(Assumptions!$B$5),Assumptions!$B$5,0)),"Review unquoted lead",IF(AND(ISNUMBER($G43),$H43="",$I43&lt;&gt;"Not Proceeding",$G43&lt;TODAY()-IF(ISNUMBER(Assumptions!$B$6),Assumptions!$B$6,0)),"Review open quote","OK"))))))))))))))))))</f>
        <v/>
      </c>
    </row>
    <row r="44">
      <c r="A44" s="17" t="n"/>
      <c r="B44" s="18" t="n"/>
      <c r="C44" s="17" t="n"/>
      <c r="D44" s="17" t="n"/>
      <c r="E44" s="17" t="n"/>
      <c r="F44" s="17" t="n"/>
      <c r="G44" s="18" t="n"/>
      <c r="H44" s="18" t="n"/>
      <c r="I44" s="17" t="n"/>
      <c r="J44" s="15">
        <f>IF($A44="","",IF(AND(ISNUMBER($B44),ISNUMBER($G44)),IFERROR($G44-$B44,""),""))</f>
        <v/>
      </c>
      <c r="K44" s="15">
        <f>IF($A44="","",IF(AND(ISNUMBER($G44),ISNUMBER($H44)),IFERROR($H44-$G44,""),""))</f>
        <v/>
      </c>
      <c r="L44" s="20">
        <f>IF($A44="","",IF(COUNTIF($A$5:$A$124,$A44)&gt;1,"Duplicate lead ID",IF($B44="","Enter lead date",IF(NOT(ISNUMBER($B44)),"Check lead date",IF($D44="","Select lead source",IF($E44="","Select product line",IF($F44="","Select owner",IF($I44="","Select disposition",IF(AND($G44&lt;&gt;"",NOT(ISNUMBER($G44))),"Check quote date",IF(AND($H44&lt;&gt;"",NOT(ISNUMBER($H44))),"Check bind date",IF(AND(ISNUMBER($G44),$G44&lt;$B44),"Check quote date",IF(AND(ISNUMBER($H44),$G44=""),"Bind date needs quote",IF(AND(ISNUMBER($H44),ISNUMBER($G44),$H44&lt;$G44),"Check bind date",IF(AND($I44="Bound",$H44=""),"Bound status needs date",IF(AND(ISNUMBER($H44),$I44&lt;&gt;"Bound"),"Review disposition after bind",IF(AND(OR($I44="Quoted",$I44="Bound"),$G44=""),"Status needs quote date",IF(AND($G44="",$I44&lt;&gt;"Not Proceeding",ISNUMBER($B44),$B44&lt;TODAY()-IF(ISNUMBER(Assumptions!$B$5),Assumptions!$B$5,0)),"Review unquoted lead",IF(AND(ISNUMBER($G44),$H44="",$I44&lt;&gt;"Not Proceeding",$G44&lt;TODAY()-IF(ISNUMBER(Assumptions!$B$6),Assumptions!$B$6,0)),"Review open quote","OK"))))))))))))))))))</f>
        <v/>
      </c>
    </row>
    <row r="45">
      <c r="A45" s="17" t="n"/>
      <c r="B45" s="18" t="n"/>
      <c r="C45" s="17" t="n"/>
      <c r="D45" s="17" t="n"/>
      <c r="E45" s="17" t="n"/>
      <c r="F45" s="17" t="n"/>
      <c r="G45" s="18" t="n"/>
      <c r="H45" s="18" t="n"/>
      <c r="I45" s="17" t="n"/>
      <c r="J45" s="12">
        <f>IF($A45="","",IF(AND(ISNUMBER($B45),ISNUMBER($G45)),IFERROR($G45-$B45,""),""))</f>
        <v/>
      </c>
      <c r="K45" s="12">
        <f>IF($A45="","",IF(AND(ISNUMBER($G45),ISNUMBER($H45)),IFERROR($H45-$G45,""),""))</f>
        <v/>
      </c>
      <c r="L45" s="19">
        <f>IF($A45="","",IF(COUNTIF($A$5:$A$124,$A45)&gt;1,"Duplicate lead ID",IF($B45="","Enter lead date",IF(NOT(ISNUMBER($B45)),"Check lead date",IF($D45="","Select lead source",IF($E45="","Select product line",IF($F45="","Select owner",IF($I45="","Select disposition",IF(AND($G45&lt;&gt;"",NOT(ISNUMBER($G45))),"Check quote date",IF(AND($H45&lt;&gt;"",NOT(ISNUMBER($H45))),"Check bind date",IF(AND(ISNUMBER($G45),$G45&lt;$B45),"Check quote date",IF(AND(ISNUMBER($H45),$G45=""),"Bind date needs quote",IF(AND(ISNUMBER($H45),ISNUMBER($G45),$H45&lt;$G45),"Check bind date",IF(AND($I45="Bound",$H45=""),"Bound status needs date",IF(AND(ISNUMBER($H45),$I45&lt;&gt;"Bound"),"Review disposition after bind",IF(AND(OR($I45="Quoted",$I45="Bound"),$G45=""),"Status needs quote date",IF(AND($G45="",$I45&lt;&gt;"Not Proceeding",ISNUMBER($B45),$B45&lt;TODAY()-IF(ISNUMBER(Assumptions!$B$5),Assumptions!$B$5,0)),"Review unquoted lead",IF(AND(ISNUMBER($G45),$H45="",$I45&lt;&gt;"Not Proceeding",$G45&lt;TODAY()-IF(ISNUMBER(Assumptions!$B$6),Assumptions!$B$6,0)),"Review open quote","OK"))))))))))))))))))</f>
        <v/>
      </c>
    </row>
    <row r="46">
      <c r="A46" s="17" t="n"/>
      <c r="B46" s="18" t="n"/>
      <c r="C46" s="17" t="n"/>
      <c r="D46" s="17" t="n"/>
      <c r="E46" s="17" t="n"/>
      <c r="F46" s="17" t="n"/>
      <c r="G46" s="18" t="n"/>
      <c r="H46" s="18" t="n"/>
      <c r="I46" s="17" t="n"/>
      <c r="J46" s="15">
        <f>IF($A46="","",IF(AND(ISNUMBER($B46),ISNUMBER($G46)),IFERROR($G46-$B46,""),""))</f>
        <v/>
      </c>
      <c r="K46" s="15">
        <f>IF($A46="","",IF(AND(ISNUMBER($G46),ISNUMBER($H46)),IFERROR($H46-$G46,""),""))</f>
        <v/>
      </c>
      <c r="L46" s="20">
        <f>IF($A46="","",IF(COUNTIF($A$5:$A$124,$A46)&gt;1,"Duplicate lead ID",IF($B46="","Enter lead date",IF(NOT(ISNUMBER($B46)),"Check lead date",IF($D46="","Select lead source",IF($E46="","Select product line",IF($F46="","Select owner",IF($I46="","Select disposition",IF(AND($G46&lt;&gt;"",NOT(ISNUMBER($G46))),"Check quote date",IF(AND($H46&lt;&gt;"",NOT(ISNUMBER($H46))),"Check bind date",IF(AND(ISNUMBER($G46),$G46&lt;$B46),"Check quote date",IF(AND(ISNUMBER($H46),$G46=""),"Bind date needs quote",IF(AND(ISNUMBER($H46),ISNUMBER($G46),$H46&lt;$G46),"Check bind date",IF(AND($I46="Bound",$H46=""),"Bound status needs date",IF(AND(ISNUMBER($H46),$I46&lt;&gt;"Bound"),"Review disposition after bind",IF(AND(OR($I46="Quoted",$I46="Bound"),$G46=""),"Status needs quote date",IF(AND($G46="",$I46&lt;&gt;"Not Proceeding",ISNUMBER($B46),$B46&lt;TODAY()-IF(ISNUMBER(Assumptions!$B$5),Assumptions!$B$5,0)),"Review unquoted lead",IF(AND(ISNUMBER($G46),$H46="",$I46&lt;&gt;"Not Proceeding",$G46&lt;TODAY()-IF(ISNUMBER(Assumptions!$B$6),Assumptions!$B$6,0)),"Review open quote","OK"))))))))))))))))))</f>
        <v/>
      </c>
    </row>
    <row r="47">
      <c r="A47" s="17" t="n"/>
      <c r="B47" s="18" t="n"/>
      <c r="C47" s="17" t="n"/>
      <c r="D47" s="17" t="n"/>
      <c r="E47" s="17" t="n"/>
      <c r="F47" s="17" t="n"/>
      <c r="G47" s="18" t="n"/>
      <c r="H47" s="18" t="n"/>
      <c r="I47" s="17" t="n"/>
      <c r="J47" s="12">
        <f>IF($A47="","",IF(AND(ISNUMBER($B47),ISNUMBER($G47)),IFERROR($G47-$B47,""),""))</f>
        <v/>
      </c>
      <c r="K47" s="12">
        <f>IF($A47="","",IF(AND(ISNUMBER($G47),ISNUMBER($H47)),IFERROR($H47-$G47,""),""))</f>
        <v/>
      </c>
      <c r="L47" s="19">
        <f>IF($A47="","",IF(COUNTIF($A$5:$A$124,$A47)&gt;1,"Duplicate lead ID",IF($B47="","Enter lead date",IF(NOT(ISNUMBER($B47)),"Check lead date",IF($D47="","Select lead source",IF($E47="","Select product line",IF($F47="","Select owner",IF($I47="","Select disposition",IF(AND($G47&lt;&gt;"",NOT(ISNUMBER($G47))),"Check quote date",IF(AND($H47&lt;&gt;"",NOT(ISNUMBER($H47))),"Check bind date",IF(AND(ISNUMBER($G47),$G47&lt;$B47),"Check quote date",IF(AND(ISNUMBER($H47),$G47=""),"Bind date needs quote",IF(AND(ISNUMBER($H47),ISNUMBER($G47),$H47&lt;$G47),"Check bind date",IF(AND($I47="Bound",$H47=""),"Bound status needs date",IF(AND(ISNUMBER($H47),$I47&lt;&gt;"Bound"),"Review disposition after bind",IF(AND(OR($I47="Quoted",$I47="Bound"),$G47=""),"Status needs quote date",IF(AND($G47="",$I47&lt;&gt;"Not Proceeding",ISNUMBER($B47),$B47&lt;TODAY()-IF(ISNUMBER(Assumptions!$B$5),Assumptions!$B$5,0)),"Review unquoted lead",IF(AND(ISNUMBER($G47),$H47="",$I47&lt;&gt;"Not Proceeding",$G47&lt;TODAY()-IF(ISNUMBER(Assumptions!$B$6),Assumptions!$B$6,0)),"Review open quote","OK"))))))))))))))))))</f>
        <v/>
      </c>
    </row>
    <row r="48">
      <c r="A48" s="17" t="n"/>
      <c r="B48" s="18" t="n"/>
      <c r="C48" s="17" t="n"/>
      <c r="D48" s="17" t="n"/>
      <c r="E48" s="17" t="n"/>
      <c r="F48" s="17" t="n"/>
      <c r="G48" s="18" t="n"/>
      <c r="H48" s="18" t="n"/>
      <c r="I48" s="17" t="n"/>
      <c r="J48" s="15">
        <f>IF($A48="","",IF(AND(ISNUMBER($B48),ISNUMBER($G48)),IFERROR($G48-$B48,""),""))</f>
        <v/>
      </c>
      <c r="K48" s="15">
        <f>IF($A48="","",IF(AND(ISNUMBER($G48),ISNUMBER($H48)),IFERROR($H48-$G48,""),""))</f>
        <v/>
      </c>
      <c r="L48" s="20">
        <f>IF($A48="","",IF(COUNTIF($A$5:$A$124,$A48)&gt;1,"Duplicate lead ID",IF($B48="","Enter lead date",IF(NOT(ISNUMBER($B48)),"Check lead date",IF($D48="","Select lead source",IF($E48="","Select product line",IF($F48="","Select owner",IF($I48="","Select disposition",IF(AND($G48&lt;&gt;"",NOT(ISNUMBER($G48))),"Check quote date",IF(AND($H48&lt;&gt;"",NOT(ISNUMBER($H48))),"Check bind date",IF(AND(ISNUMBER($G48),$G48&lt;$B48),"Check quote date",IF(AND(ISNUMBER($H48),$G48=""),"Bind date needs quote",IF(AND(ISNUMBER($H48),ISNUMBER($G48),$H48&lt;$G48),"Check bind date",IF(AND($I48="Bound",$H48=""),"Bound status needs date",IF(AND(ISNUMBER($H48),$I48&lt;&gt;"Bound"),"Review disposition after bind",IF(AND(OR($I48="Quoted",$I48="Bound"),$G48=""),"Status needs quote date",IF(AND($G48="",$I48&lt;&gt;"Not Proceeding",ISNUMBER($B48),$B48&lt;TODAY()-IF(ISNUMBER(Assumptions!$B$5),Assumptions!$B$5,0)),"Review unquoted lead",IF(AND(ISNUMBER($G48),$H48="",$I48&lt;&gt;"Not Proceeding",$G48&lt;TODAY()-IF(ISNUMBER(Assumptions!$B$6),Assumptions!$B$6,0)),"Review open quote","OK"))))))))))))))))))</f>
        <v/>
      </c>
    </row>
    <row r="49">
      <c r="A49" s="17" t="n"/>
      <c r="B49" s="18" t="n"/>
      <c r="C49" s="17" t="n"/>
      <c r="D49" s="17" t="n"/>
      <c r="E49" s="17" t="n"/>
      <c r="F49" s="17" t="n"/>
      <c r="G49" s="18" t="n"/>
      <c r="H49" s="18" t="n"/>
      <c r="I49" s="17" t="n"/>
      <c r="J49" s="12">
        <f>IF($A49="","",IF(AND(ISNUMBER($B49),ISNUMBER($G49)),IFERROR($G49-$B49,""),""))</f>
        <v/>
      </c>
      <c r="K49" s="12">
        <f>IF($A49="","",IF(AND(ISNUMBER($G49),ISNUMBER($H49)),IFERROR($H49-$G49,""),""))</f>
        <v/>
      </c>
      <c r="L49" s="19">
        <f>IF($A49="","",IF(COUNTIF($A$5:$A$124,$A49)&gt;1,"Duplicate lead ID",IF($B49="","Enter lead date",IF(NOT(ISNUMBER($B49)),"Check lead date",IF($D49="","Select lead source",IF($E49="","Select product line",IF($F49="","Select owner",IF($I49="","Select disposition",IF(AND($G49&lt;&gt;"",NOT(ISNUMBER($G49))),"Check quote date",IF(AND($H49&lt;&gt;"",NOT(ISNUMBER($H49))),"Check bind date",IF(AND(ISNUMBER($G49),$G49&lt;$B49),"Check quote date",IF(AND(ISNUMBER($H49),$G49=""),"Bind date needs quote",IF(AND(ISNUMBER($H49),ISNUMBER($G49),$H49&lt;$G49),"Check bind date",IF(AND($I49="Bound",$H49=""),"Bound status needs date",IF(AND(ISNUMBER($H49),$I49&lt;&gt;"Bound"),"Review disposition after bind",IF(AND(OR($I49="Quoted",$I49="Bound"),$G49=""),"Status needs quote date",IF(AND($G49="",$I49&lt;&gt;"Not Proceeding",ISNUMBER($B49),$B49&lt;TODAY()-IF(ISNUMBER(Assumptions!$B$5),Assumptions!$B$5,0)),"Review unquoted lead",IF(AND(ISNUMBER($G49),$H49="",$I49&lt;&gt;"Not Proceeding",$G49&lt;TODAY()-IF(ISNUMBER(Assumptions!$B$6),Assumptions!$B$6,0)),"Review open quote","OK"))))))))))))))))))</f>
        <v/>
      </c>
    </row>
    <row r="50">
      <c r="A50" s="17" t="n"/>
      <c r="B50" s="18" t="n"/>
      <c r="C50" s="17" t="n"/>
      <c r="D50" s="17" t="n"/>
      <c r="E50" s="17" t="n"/>
      <c r="F50" s="17" t="n"/>
      <c r="G50" s="18" t="n"/>
      <c r="H50" s="18" t="n"/>
      <c r="I50" s="17" t="n"/>
      <c r="J50" s="15">
        <f>IF($A50="","",IF(AND(ISNUMBER($B50),ISNUMBER($G50)),IFERROR($G50-$B50,""),""))</f>
        <v/>
      </c>
      <c r="K50" s="15">
        <f>IF($A50="","",IF(AND(ISNUMBER($G50),ISNUMBER($H50)),IFERROR($H50-$G50,""),""))</f>
        <v/>
      </c>
      <c r="L50" s="20">
        <f>IF($A50="","",IF(COUNTIF($A$5:$A$124,$A50)&gt;1,"Duplicate lead ID",IF($B50="","Enter lead date",IF(NOT(ISNUMBER($B50)),"Check lead date",IF($D50="","Select lead source",IF($E50="","Select product line",IF($F50="","Select owner",IF($I50="","Select disposition",IF(AND($G50&lt;&gt;"",NOT(ISNUMBER($G50))),"Check quote date",IF(AND($H50&lt;&gt;"",NOT(ISNUMBER($H50))),"Check bind date",IF(AND(ISNUMBER($G50),$G50&lt;$B50),"Check quote date",IF(AND(ISNUMBER($H50),$G50=""),"Bind date needs quote",IF(AND(ISNUMBER($H50),ISNUMBER($G50),$H50&lt;$G50),"Check bind date",IF(AND($I50="Bound",$H50=""),"Bound status needs date",IF(AND(ISNUMBER($H50),$I50&lt;&gt;"Bound"),"Review disposition after bind",IF(AND(OR($I50="Quoted",$I50="Bound"),$G50=""),"Status needs quote date",IF(AND($G50="",$I50&lt;&gt;"Not Proceeding",ISNUMBER($B50),$B50&lt;TODAY()-IF(ISNUMBER(Assumptions!$B$5),Assumptions!$B$5,0)),"Review unquoted lead",IF(AND(ISNUMBER($G50),$H50="",$I50&lt;&gt;"Not Proceeding",$G50&lt;TODAY()-IF(ISNUMBER(Assumptions!$B$6),Assumptions!$B$6,0)),"Review open quote","OK"))))))))))))))))))</f>
        <v/>
      </c>
    </row>
    <row r="51">
      <c r="A51" s="17" t="n"/>
      <c r="B51" s="18" t="n"/>
      <c r="C51" s="17" t="n"/>
      <c r="D51" s="17" t="n"/>
      <c r="E51" s="17" t="n"/>
      <c r="F51" s="17" t="n"/>
      <c r="G51" s="18" t="n"/>
      <c r="H51" s="18" t="n"/>
      <c r="I51" s="17" t="n"/>
      <c r="J51" s="12">
        <f>IF($A51="","",IF(AND(ISNUMBER($B51),ISNUMBER($G51)),IFERROR($G51-$B51,""),""))</f>
        <v/>
      </c>
      <c r="K51" s="12">
        <f>IF($A51="","",IF(AND(ISNUMBER($G51),ISNUMBER($H51)),IFERROR($H51-$G51,""),""))</f>
        <v/>
      </c>
      <c r="L51" s="19">
        <f>IF($A51="","",IF(COUNTIF($A$5:$A$124,$A51)&gt;1,"Duplicate lead ID",IF($B51="","Enter lead date",IF(NOT(ISNUMBER($B51)),"Check lead date",IF($D51="","Select lead source",IF($E51="","Select product line",IF($F51="","Select owner",IF($I51="","Select disposition",IF(AND($G51&lt;&gt;"",NOT(ISNUMBER($G51))),"Check quote date",IF(AND($H51&lt;&gt;"",NOT(ISNUMBER($H51))),"Check bind date",IF(AND(ISNUMBER($G51),$G51&lt;$B51),"Check quote date",IF(AND(ISNUMBER($H51),$G51=""),"Bind date needs quote",IF(AND(ISNUMBER($H51),ISNUMBER($G51),$H51&lt;$G51),"Check bind date",IF(AND($I51="Bound",$H51=""),"Bound status needs date",IF(AND(ISNUMBER($H51),$I51&lt;&gt;"Bound"),"Review disposition after bind",IF(AND(OR($I51="Quoted",$I51="Bound"),$G51=""),"Status needs quote date",IF(AND($G51="",$I51&lt;&gt;"Not Proceeding",ISNUMBER($B51),$B51&lt;TODAY()-IF(ISNUMBER(Assumptions!$B$5),Assumptions!$B$5,0)),"Review unquoted lead",IF(AND(ISNUMBER($G51),$H51="",$I51&lt;&gt;"Not Proceeding",$G51&lt;TODAY()-IF(ISNUMBER(Assumptions!$B$6),Assumptions!$B$6,0)),"Review open quote","OK"))))))))))))))))))</f>
        <v/>
      </c>
    </row>
    <row r="52">
      <c r="A52" s="17" t="n"/>
      <c r="B52" s="18" t="n"/>
      <c r="C52" s="17" t="n"/>
      <c r="D52" s="17" t="n"/>
      <c r="E52" s="17" t="n"/>
      <c r="F52" s="17" t="n"/>
      <c r="G52" s="18" t="n"/>
      <c r="H52" s="18" t="n"/>
      <c r="I52" s="17" t="n"/>
      <c r="J52" s="15">
        <f>IF($A52="","",IF(AND(ISNUMBER($B52),ISNUMBER($G52)),IFERROR($G52-$B52,""),""))</f>
        <v/>
      </c>
      <c r="K52" s="15">
        <f>IF($A52="","",IF(AND(ISNUMBER($G52),ISNUMBER($H52)),IFERROR($H52-$G52,""),""))</f>
        <v/>
      </c>
      <c r="L52" s="20">
        <f>IF($A52="","",IF(COUNTIF($A$5:$A$124,$A52)&gt;1,"Duplicate lead ID",IF($B52="","Enter lead date",IF(NOT(ISNUMBER($B52)),"Check lead date",IF($D52="","Select lead source",IF($E52="","Select product line",IF($F52="","Select owner",IF($I52="","Select disposition",IF(AND($G52&lt;&gt;"",NOT(ISNUMBER($G52))),"Check quote date",IF(AND($H52&lt;&gt;"",NOT(ISNUMBER($H52))),"Check bind date",IF(AND(ISNUMBER($G52),$G52&lt;$B52),"Check quote date",IF(AND(ISNUMBER($H52),$G52=""),"Bind date needs quote",IF(AND(ISNUMBER($H52),ISNUMBER($G52),$H52&lt;$G52),"Check bind date",IF(AND($I52="Bound",$H52=""),"Bound status needs date",IF(AND(ISNUMBER($H52),$I52&lt;&gt;"Bound"),"Review disposition after bind",IF(AND(OR($I52="Quoted",$I52="Bound"),$G52=""),"Status needs quote date",IF(AND($G52="",$I52&lt;&gt;"Not Proceeding",ISNUMBER($B52),$B52&lt;TODAY()-IF(ISNUMBER(Assumptions!$B$5),Assumptions!$B$5,0)),"Review unquoted lead",IF(AND(ISNUMBER($G52),$H52="",$I52&lt;&gt;"Not Proceeding",$G52&lt;TODAY()-IF(ISNUMBER(Assumptions!$B$6),Assumptions!$B$6,0)),"Review open quote","OK"))))))))))))))))))</f>
        <v/>
      </c>
    </row>
    <row r="53">
      <c r="A53" s="17" t="n"/>
      <c r="B53" s="18" t="n"/>
      <c r="C53" s="17" t="n"/>
      <c r="D53" s="17" t="n"/>
      <c r="E53" s="17" t="n"/>
      <c r="F53" s="17" t="n"/>
      <c r="G53" s="18" t="n"/>
      <c r="H53" s="18" t="n"/>
      <c r="I53" s="17" t="n"/>
      <c r="J53" s="12">
        <f>IF($A53="","",IF(AND(ISNUMBER($B53),ISNUMBER($G53)),IFERROR($G53-$B53,""),""))</f>
        <v/>
      </c>
      <c r="K53" s="12">
        <f>IF($A53="","",IF(AND(ISNUMBER($G53),ISNUMBER($H53)),IFERROR($H53-$G53,""),""))</f>
        <v/>
      </c>
      <c r="L53" s="19">
        <f>IF($A53="","",IF(COUNTIF($A$5:$A$124,$A53)&gt;1,"Duplicate lead ID",IF($B53="","Enter lead date",IF(NOT(ISNUMBER($B53)),"Check lead date",IF($D53="","Select lead source",IF($E53="","Select product line",IF($F53="","Select owner",IF($I53="","Select disposition",IF(AND($G53&lt;&gt;"",NOT(ISNUMBER($G53))),"Check quote date",IF(AND($H53&lt;&gt;"",NOT(ISNUMBER($H53))),"Check bind date",IF(AND(ISNUMBER($G53),$G53&lt;$B53),"Check quote date",IF(AND(ISNUMBER($H53),$G53=""),"Bind date needs quote",IF(AND(ISNUMBER($H53),ISNUMBER($G53),$H53&lt;$G53),"Check bind date",IF(AND($I53="Bound",$H53=""),"Bound status needs date",IF(AND(ISNUMBER($H53),$I53&lt;&gt;"Bound"),"Review disposition after bind",IF(AND(OR($I53="Quoted",$I53="Bound"),$G53=""),"Status needs quote date",IF(AND($G53="",$I53&lt;&gt;"Not Proceeding",ISNUMBER($B53),$B53&lt;TODAY()-IF(ISNUMBER(Assumptions!$B$5),Assumptions!$B$5,0)),"Review unquoted lead",IF(AND(ISNUMBER($G53),$H53="",$I53&lt;&gt;"Not Proceeding",$G53&lt;TODAY()-IF(ISNUMBER(Assumptions!$B$6),Assumptions!$B$6,0)),"Review open quote","OK"))))))))))))))))))</f>
        <v/>
      </c>
    </row>
    <row r="54">
      <c r="A54" s="17" t="n"/>
      <c r="B54" s="18" t="n"/>
      <c r="C54" s="17" t="n"/>
      <c r="D54" s="17" t="n"/>
      <c r="E54" s="17" t="n"/>
      <c r="F54" s="17" t="n"/>
      <c r="G54" s="18" t="n"/>
      <c r="H54" s="18" t="n"/>
      <c r="I54" s="17" t="n"/>
      <c r="J54" s="15">
        <f>IF($A54="","",IF(AND(ISNUMBER($B54),ISNUMBER($G54)),IFERROR($G54-$B54,""),""))</f>
        <v/>
      </c>
      <c r="K54" s="15">
        <f>IF($A54="","",IF(AND(ISNUMBER($G54),ISNUMBER($H54)),IFERROR($H54-$G54,""),""))</f>
        <v/>
      </c>
      <c r="L54" s="20">
        <f>IF($A54="","",IF(COUNTIF($A$5:$A$124,$A54)&gt;1,"Duplicate lead ID",IF($B54="","Enter lead date",IF(NOT(ISNUMBER($B54)),"Check lead date",IF($D54="","Select lead source",IF($E54="","Select product line",IF($F54="","Select owner",IF($I54="","Select disposition",IF(AND($G54&lt;&gt;"",NOT(ISNUMBER($G54))),"Check quote date",IF(AND($H54&lt;&gt;"",NOT(ISNUMBER($H54))),"Check bind date",IF(AND(ISNUMBER($G54),$G54&lt;$B54),"Check quote date",IF(AND(ISNUMBER($H54),$G54=""),"Bind date needs quote",IF(AND(ISNUMBER($H54),ISNUMBER($G54),$H54&lt;$G54),"Check bind date",IF(AND($I54="Bound",$H54=""),"Bound status needs date",IF(AND(ISNUMBER($H54),$I54&lt;&gt;"Bound"),"Review disposition after bind",IF(AND(OR($I54="Quoted",$I54="Bound"),$G54=""),"Status needs quote date",IF(AND($G54="",$I54&lt;&gt;"Not Proceeding",ISNUMBER($B54),$B54&lt;TODAY()-IF(ISNUMBER(Assumptions!$B$5),Assumptions!$B$5,0)),"Review unquoted lead",IF(AND(ISNUMBER($G54),$H54="",$I54&lt;&gt;"Not Proceeding",$G54&lt;TODAY()-IF(ISNUMBER(Assumptions!$B$6),Assumptions!$B$6,0)),"Review open quote","OK"))))))))))))))))))</f>
        <v/>
      </c>
    </row>
    <row r="55">
      <c r="A55" s="17" t="n"/>
      <c r="B55" s="18" t="n"/>
      <c r="C55" s="17" t="n"/>
      <c r="D55" s="17" t="n"/>
      <c r="E55" s="17" t="n"/>
      <c r="F55" s="17" t="n"/>
      <c r="G55" s="18" t="n"/>
      <c r="H55" s="18" t="n"/>
      <c r="I55" s="17" t="n"/>
      <c r="J55" s="12">
        <f>IF($A55="","",IF(AND(ISNUMBER($B55),ISNUMBER($G55)),IFERROR($G55-$B55,""),""))</f>
        <v/>
      </c>
      <c r="K55" s="12">
        <f>IF($A55="","",IF(AND(ISNUMBER($G55),ISNUMBER($H55)),IFERROR($H55-$G55,""),""))</f>
        <v/>
      </c>
      <c r="L55" s="19">
        <f>IF($A55="","",IF(COUNTIF($A$5:$A$124,$A55)&gt;1,"Duplicate lead ID",IF($B55="","Enter lead date",IF(NOT(ISNUMBER($B55)),"Check lead date",IF($D55="","Select lead source",IF($E55="","Select product line",IF($F55="","Select owner",IF($I55="","Select disposition",IF(AND($G55&lt;&gt;"",NOT(ISNUMBER($G55))),"Check quote date",IF(AND($H55&lt;&gt;"",NOT(ISNUMBER($H55))),"Check bind date",IF(AND(ISNUMBER($G55),$G55&lt;$B55),"Check quote date",IF(AND(ISNUMBER($H55),$G55=""),"Bind date needs quote",IF(AND(ISNUMBER($H55),ISNUMBER($G55),$H55&lt;$G55),"Check bind date",IF(AND($I55="Bound",$H55=""),"Bound status needs date",IF(AND(ISNUMBER($H55),$I55&lt;&gt;"Bound"),"Review disposition after bind",IF(AND(OR($I55="Quoted",$I55="Bound"),$G55=""),"Status needs quote date",IF(AND($G55="",$I55&lt;&gt;"Not Proceeding",ISNUMBER($B55),$B55&lt;TODAY()-IF(ISNUMBER(Assumptions!$B$5),Assumptions!$B$5,0)),"Review unquoted lead",IF(AND(ISNUMBER($G55),$H55="",$I55&lt;&gt;"Not Proceeding",$G55&lt;TODAY()-IF(ISNUMBER(Assumptions!$B$6),Assumptions!$B$6,0)),"Review open quote","OK"))))))))))))))))))</f>
        <v/>
      </c>
    </row>
    <row r="56">
      <c r="A56" s="17" t="n"/>
      <c r="B56" s="18" t="n"/>
      <c r="C56" s="17" t="n"/>
      <c r="D56" s="17" t="n"/>
      <c r="E56" s="17" t="n"/>
      <c r="F56" s="17" t="n"/>
      <c r="G56" s="18" t="n"/>
      <c r="H56" s="18" t="n"/>
      <c r="I56" s="17" t="n"/>
      <c r="J56" s="15">
        <f>IF($A56="","",IF(AND(ISNUMBER($B56),ISNUMBER($G56)),IFERROR($G56-$B56,""),""))</f>
        <v/>
      </c>
      <c r="K56" s="15">
        <f>IF($A56="","",IF(AND(ISNUMBER($G56),ISNUMBER($H56)),IFERROR($H56-$G56,""),""))</f>
        <v/>
      </c>
      <c r="L56" s="20">
        <f>IF($A56="","",IF(COUNTIF($A$5:$A$124,$A56)&gt;1,"Duplicate lead ID",IF($B56="","Enter lead date",IF(NOT(ISNUMBER($B56)),"Check lead date",IF($D56="","Select lead source",IF($E56="","Select product line",IF($F56="","Select owner",IF($I56="","Select disposition",IF(AND($G56&lt;&gt;"",NOT(ISNUMBER($G56))),"Check quote date",IF(AND($H56&lt;&gt;"",NOT(ISNUMBER($H56))),"Check bind date",IF(AND(ISNUMBER($G56),$G56&lt;$B56),"Check quote date",IF(AND(ISNUMBER($H56),$G56=""),"Bind date needs quote",IF(AND(ISNUMBER($H56),ISNUMBER($G56),$H56&lt;$G56),"Check bind date",IF(AND($I56="Bound",$H56=""),"Bound status needs date",IF(AND(ISNUMBER($H56),$I56&lt;&gt;"Bound"),"Review disposition after bind",IF(AND(OR($I56="Quoted",$I56="Bound"),$G56=""),"Status needs quote date",IF(AND($G56="",$I56&lt;&gt;"Not Proceeding",ISNUMBER($B56),$B56&lt;TODAY()-IF(ISNUMBER(Assumptions!$B$5),Assumptions!$B$5,0)),"Review unquoted lead",IF(AND(ISNUMBER($G56),$H56="",$I56&lt;&gt;"Not Proceeding",$G56&lt;TODAY()-IF(ISNUMBER(Assumptions!$B$6),Assumptions!$B$6,0)),"Review open quote","OK"))))))))))))))))))</f>
        <v/>
      </c>
    </row>
    <row r="57">
      <c r="A57" s="17" t="n"/>
      <c r="B57" s="18" t="n"/>
      <c r="C57" s="17" t="n"/>
      <c r="D57" s="17" t="n"/>
      <c r="E57" s="17" t="n"/>
      <c r="F57" s="17" t="n"/>
      <c r="G57" s="18" t="n"/>
      <c r="H57" s="18" t="n"/>
      <c r="I57" s="17" t="n"/>
      <c r="J57" s="12">
        <f>IF($A57="","",IF(AND(ISNUMBER($B57),ISNUMBER($G57)),IFERROR($G57-$B57,""),""))</f>
        <v/>
      </c>
      <c r="K57" s="12">
        <f>IF($A57="","",IF(AND(ISNUMBER($G57),ISNUMBER($H57)),IFERROR($H57-$G57,""),""))</f>
        <v/>
      </c>
      <c r="L57" s="19">
        <f>IF($A57="","",IF(COUNTIF($A$5:$A$124,$A57)&gt;1,"Duplicate lead ID",IF($B57="","Enter lead date",IF(NOT(ISNUMBER($B57)),"Check lead date",IF($D57="","Select lead source",IF($E57="","Select product line",IF($F57="","Select owner",IF($I57="","Select disposition",IF(AND($G57&lt;&gt;"",NOT(ISNUMBER($G57))),"Check quote date",IF(AND($H57&lt;&gt;"",NOT(ISNUMBER($H57))),"Check bind date",IF(AND(ISNUMBER($G57),$G57&lt;$B57),"Check quote date",IF(AND(ISNUMBER($H57),$G57=""),"Bind date needs quote",IF(AND(ISNUMBER($H57),ISNUMBER($G57),$H57&lt;$G57),"Check bind date",IF(AND($I57="Bound",$H57=""),"Bound status needs date",IF(AND(ISNUMBER($H57),$I57&lt;&gt;"Bound"),"Review disposition after bind",IF(AND(OR($I57="Quoted",$I57="Bound"),$G57=""),"Status needs quote date",IF(AND($G57="",$I57&lt;&gt;"Not Proceeding",ISNUMBER($B57),$B57&lt;TODAY()-IF(ISNUMBER(Assumptions!$B$5),Assumptions!$B$5,0)),"Review unquoted lead",IF(AND(ISNUMBER($G57),$H57="",$I57&lt;&gt;"Not Proceeding",$G57&lt;TODAY()-IF(ISNUMBER(Assumptions!$B$6),Assumptions!$B$6,0)),"Review open quote","OK"))))))))))))))))))</f>
        <v/>
      </c>
    </row>
    <row r="58">
      <c r="A58" s="17" t="n"/>
      <c r="B58" s="18" t="n"/>
      <c r="C58" s="17" t="n"/>
      <c r="D58" s="17" t="n"/>
      <c r="E58" s="17" t="n"/>
      <c r="F58" s="17" t="n"/>
      <c r="G58" s="18" t="n"/>
      <c r="H58" s="18" t="n"/>
      <c r="I58" s="17" t="n"/>
      <c r="J58" s="15">
        <f>IF($A58="","",IF(AND(ISNUMBER($B58),ISNUMBER($G58)),IFERROR($G58-$B58,""),""))</f>
        <v/>
      </c>
      <c r="K58" s="15">
        <f>IF($A58="","",IF(AND(ISNUMBER($G58),ISNUMBER($H58)),IFERROR($H58-$G58,""),""))</f>
        <v/>
      </c>
      <c r="L58" s="20">
        <f>IF($A58="","",IF(COUNTIF($A$5:$A$124,$A58)&gt;1,"Duplicate lead ID",IF($B58="","Enter lead date",IF(NOT(ISNUMBER($B58)),"Check lead date",IF($D58="","Select lead source",IF($E58="","Select product line",IF($F58="","Select owner",IF($I58="","Select disposition",IF(AND($G58&lt;&gt;"",NOT(ISNUMBER($G58))),"Check quote date",IF(AND($H58&lt;&gt;"",NOT(ISNUMBER($H58))),"Check bind date",IF(AND(ISNUMBER($G58),$G58&lt;$B58),"Check quote date",IF(AND(ISNUMBER($H58),$G58=""),"Bind date needs quote",IF(AND(ISNUMBER($H58),ISNUMBER($G58),$H58&lt;$G58),"Check bind date",IF(AND($I58="Bound",$H58=""),"Bound status needs date",IF(AND(ISNUMBER($H58),$I58&lt;&gt;"Bound"),"Review disposition after bind",IF(AND(OR($I58="Quoted",$I58="Bound"),$G58=""),"Status needs quote date",IF(AND($G58="",$I58&lt;&gt;"Not Proceeding",ISNUMBER($B58),$B58&lt;TODAY()-IF(ISNUMBER(Assumptions!$B$5),Assumptions!$B$5,0)),"Review unquoted lead",IF(AND(ISNUMBER($G58),$H58="",$I58&lt;&gt;"Not Proceeding",$G58&lt;TODAY()-IF(ISNUMBER(Assumptions!$B$6),Assumptions!$B$6,0)),"Review open quote","OK"))))))))))))))))))</f>
        <v/>
      </c>
    </row>
    <row r="59">
      <c r="A59" s="17" t="n"/>
      <c r="B59" s="18" t="n"/>
      <c r="C59" s="17" t="n"/>
      <c r="D59" s="17" t="n"/>
      <c r="E59" s="17" t="n"/>
      <c r="F59" s="17" t="n"/>
      <c r="G59" s="18" t="n"/>
      <c r="H59" s="18" t="n"/>
      <c r="I59" s="17" t="n"/>
      <c r="J59" s="12">
        <f>IF($A59="","",IF(AND(ISNUMBER($B59),ISNUMBER($G59)),IFERROR($G59-$B59,""),""))</f>
        <v/>
      </c>
      <c r="K59" s="12">
        <f>IF($A59="","",IF(AND(ISNUMBER($G59),ISNUMBER($H59)),IFERROR($H59-$G59,""),""))</f>
        <v/>
      </c>
      <c r="L59" s="19">
        <f>IF($A59="","",IF(COUNTIF($A$5:$A$124,$A59)&gt;1,"Duplicate lead ID",IF($B59="","Enter lead date",IF(NOT(ISNUMBER($B59)),"Check lead date",IF($D59="","Select lead source",IF($E59="","Select product line",IF($F59="","Select owner",IF($I59="","Select disposition",IF(AND($G59&lt;&gt;"",NOT(ISNUMBER($G59))),"Check quote date",IF(AND($H59&lt;&gt;"",NOT(ISNUMBER($H59))),"Check bind date",IF(AND(ISNUMBER($G59),$G59&lt;$B59),"Check quote date",IF(AND(ISNUMBER($H59),$G59=""),"Bind date needs quote",IF(AND(ISNUMBER($H59),ISNUMBER($G59),$H59&lt;$G59),"Check bind date",IF(AND($I59="Bound",$H59=""),"Bound status needs date",IF(AND(ISNUMBER($H59),$I59&lt;&gt;"Bound"),"Review disposition after bind",IF(AND(OR($I59="Quoted",$I59="Bound"),$G59=""),"Status needs quote date",IF(AND($G59="",$I59&lt;&gt;"Not Proceeding",ISNUMBER($B59),$B59&lt;TODAY()-IF(ISNUMBER(Assumptions!$B$5),Assumptions!$B$5,0)),"Review unquoted lead",IF(AND(ISNUMBER($G59),$H59="",$I59&lt;&gt;"Not Proceeding",$G59&lt;TODAY()-IF(ISNUMBER(Assumptions!$B$6),Assumptions!$B$6,0)),"Review open quote","OK"))))))))))))))))))</f>
        <v/>
      </c>
    </row>
    <row r="60">
      <c r="A60" s="17" t="n"/>
      <c r="B60" s="18" t="n"/>
      <c r="C60" s="17" t="n"/>
      <c r="D60" s="17" t="n"/>
      <c r="E60" s="17" t="n"/>
      <c r="F60" s="17" t="n"/>
      <c r="G60" s="18" t="n"/>
      <c r="H60" s="18" t="n"/>
      <c r="I60" s="17" t="n"/>
      <c r="J60" s="15">
        <f>IF($A60="","",IF(AND(ISNUMBER($B60),ISNUMBER($G60)),IFERROR($G60-$B60,""),""))</f>
        <v/>
      </c>
      <c r="K60" s="15">
        <f>IF($A60="","",IF(AND(ISNUMBER($G60),ISNUMBER($H60)),IFERROR($H60-$G60,""),""))</f>
        <v/>
      </c>
      <c r="L60" s="20">
        <f>IF($A60="","",IF(COUNTIF($A$5:$A$124,$A60)&gt;1,"Duplicate lead ID",IF($B60="","Enter lead date",IF(NOT(ISNUMBER($B60)),"Check lead date",IF($D60="","Select lead source",IF($E60="","Select product line",IF($F60="","Select owner",IF($I60="","Select disposition",IF(AND($G60&lt;&gt;"",NOT(ISNUMBER($G60))),"Check quote date",IF(AND($H60&lt;&gt;"",NOT(ISNUMBER($H60))),"Check bind date",IF(AND(ISNUMBER($G60),$G60&lt;$B60),"Check quote date",IF(AND(ISNUMBER($H60),$G60=""),"Bind date needs quote",IF(AND(ISNUMBER($H60),ISNUMBER($G60),$H60&lt;$G60),"Check bind date",IF(AND($I60="Bound",$H60=""),"Bound status needs date",IF(AND(ISNUMBER($H60),$I60&lt;&gt;"Bound"),"Review disposition after bind",IF(AND(OR($I60="Quoted",$I60="Bound"),$G60=""),"Status needs quote date",IF(AND($G60="",$I60&lt;&gt;"Not Proceeding",ISNUMBER($B60),$B60&lt;TODAY()-IF(ISNUMBER(Assumptions!$B$5),Assumptions!$B$5,0)),"Review unquoted lead",IF(AND(ISNUMBER($G60),$H60="",$I60&lt;&gt;"Not Proceeding",$G60&lt;TODAY()-IF(ISNUMBER(Assumptions!$B$6),Assumptions!$B$6,0)),"Review open quote","OK"))))))))))))))))))</f>
        <v/>
      </c>
    </row>
    <row r="61">
      <c r="A61" s="17" t="n"/>
      <c r="B61" s="18" t="n"/>
      <c r="C61" s="17" t="n"/>
      <c r="D61" s="17" t="n"/>
      <c r="E61" s="17" t="n"/>
      <c r="F61" s="17" t="n"/>
      <c r="G61" s="18" t="n"/>
      <c r="H61" s="18" t="n"/>
      <c r="I61" s="17" t="n"/>
      <c r="J61" s="12">
        <f>IF($A61="","",IF(AND(ISNUMBER($B61),ISNUMBER($G61)),IFERROR($G61-$B61,""),""))</f>
        <v/>
      </c>
      <c r="K61" s="12">
        <f>IF($A61="","",IF(AND(ISNUMBER($G61),ISNUMBER($H61)),IFERROR($H61-$G61,""),""))</f>
        <v/>
      </c>
      <c r="L61" s="19">
        <f>IF($A61="","",IF(COUNTIF($A$5:$A$124,$A61)&gt;1,"Duplicate lead ID",IF($B61="","Enter lead date",IF(NOT(ISNUMBER($B61)),"Check lead date",IF($D61="","Select lead source",IF($E61="","Select product line",IF($F61="","Select owner",IF($I61="","Select disposition",IF(AND($G61&lt;&gt;"",NOT(ISNUMBER($G61))),"Check quote date",IF(AND($H61&lt;&gt;"",NOT(ISNUMBER($H61))),"Check bind date",IF(AND(ISNUMBER($G61),$G61&lt;$B61),"Check quote date",IF(AND(ISNUMBER($H61),$G61=""),"Bind date needs quote",IF(AND(ISNUMBER($H61),ISNUMBER($G61),$H61&lt;$G61),"Check bind date",IF(AND($I61="Bound",$H61=""),"Bound status needs date",IF(AND(ISNUMBER($H61),$I61&lt;&gt;"Bound"),"Review disposition after bind",IF(AND(OR($I61="Quoted",$I61="Bound"),$G61=""),"Status needs quote date",IF(AND($G61="",$I61&lt;&gt;"Not Proceeding",ISNUMBER($B61),$B61&lt;TODAY()-IF(ISNUMBER(Assumptions!$B$5),Assumptions!$B$5,0)),"Review unquoted lead",IF(AND(ISNUMBER($G61),$H61="",$I61&lt;&gt;"Not Proceeding",$G61&lt;TODAY()-IF(ISNUMBER(Assumptions!$B$6),Assumptions!$B$6,0)),"Review open quote","OK"))))))))))))))))))</f>
        <v/>
      </c>
    </row>
    <row r="62">
      <c r="A62" s="17" t="n"/>
      <c r="B62" s="18" t="n"/>
      <c r="C62" s="17" t="n"/>
      <c r="D62" s="17" t="n"/>
      <c r="E62" s="17" t="n"/>
      <c r="F62" s="17" t="n"/>
      <c r="G62" s="18" t="n"/>
      <c r="H62" s="18" t="n"/>
      <c r="I62" s="17" t="n"/>
      <c r="J62" s="15">
        <f>IF($A62="","",IF(AND(ISNUMBER($B62),ISNUMBER($G62)),IFERROR($G62-$B62,""),""))</f>
        <v/>
      </c>
      <c r="K62" s="15">
        <f>IF($A62="","",IF(AND(ISNUMBER($G62),ISNUMBER($H62)),IFERROR($H62-$G62,""),""))</f>
        <v/>
      </c>
      <c r="L62" s="20">
        <f>IF($A62="","",IF(COUNTIF($A$5:$A$124,$A62)&gt;1,"Duplicate lead ID",IF($B62="","Enter lead date",IF(NOT(ISNUMBER($B62)),"Check lead date",IF($D62="","Select lead source",IF($E62="","Select product line",IF($F62="","Select owner",IF($I62="","Select disposition",IF(AND($G62&lt;&gt;"",NOT(ISNUMBER($G62))),"Check quote date",IF(AND($H62&lt;&gt;"",NOT(ISNUMBER($H62))),"Check bind date",IF(AND(ISNUMBER($G62),$G62&lt;$B62),"Check quote date",IF(AND(ISNUMBER($H62),$G62=""),"Bind date needs quote",IF(AND(ISNUMBER($H62),ISNUMBER($G62),$H62&lt;$G62),"Check bind date",IF(AND($I62="Bound",$H62=""),"Bound status needs date",IF(AND(ISNUMBER($H62),$I62&lt;&gt;"Bound"),"Review disposition after bind",IF(AND(OR($I62="Quoted",$I62="Bound"),$G62=""),"Status needs quote date",IF(AND($G62="",$I62&lt;&gt;"Not Proceeding",ISNUMBER($B62),$B62&lt;TODAY()-IF(ISNUMBER(Assumptions!$B$5),Assumptions!$B$5,0)),"Review unquoted lead",IF(AND(ISNUMBER($G62),$H62="",$I62&lt;&gt;"Not Proceeding",$G62&lt;TODAY()-IF(ISNUMBER(Assumptions!$B$6),Assumptions!$B$6,0)),"Review open quote","OK"))))))))))))))))))</f>
        <v/>
      </c>
    </row>
    <row r="63">
      <c r="A63" s="17" t="n"/>
      <c r="B63" s="18" t="n"/>
      <c r="C63" s="17" t="n"/>
      <c r="D63" s="17" t="n"/>
      <c r="E63" s="17" t="n"/>
      <c r="F63" s="17" t="n"/>
      <c r="G63" s="18" t="n"/>
      <c r="H63" s="18" t="n"/>
      <c r="I63" s="17" t="n"/>
      <c r="J63" s="12">
        <f>IF($A63="","",IF(AND(ISNUMBER($B63),ISNUMBER($G63)),IFERROR($G63-$B63,""),""))</f>
        <v/>
      </c>
      <c r="K63" s="12">
        <f>IF($A63="","",IF(AND(ISNUMBER($G63),ISNUMBER($H63)),IFERROR($H63-$G63,""),""))</f>
        <v/>
      </c>
      <c r="L63" s="19">
        <f>IF($A63="","",IF(COUNTIF($A$5:$A$124,$A63)&gt;1,"Duplicate lead ID",IF($B63="","Enter lead date",IF(NOT(ISNUMBER($B63)),"Check lead date",IF($D63="","Select lead source",IF($E63="","Select product line",IF($F63="","Select owner",IF($I63="","Select disposition",IF(AND($G63&lt;&gt;"",NOT(ISNUMBER($G63))),"Check quote date",IF(AND($H63&lt;&gt;"",NOT(ISNUMBER($H63))),"Check bind date",IF(AND(ISNUMBER($G63),$G63&lt;$B63),"Check quote date",IF(AND(ISNUMBER($H63),$G63=""),"Bind date needs quote",IF(AND(ISNUMBER($H63),ISNUMBER($G63),$H63&lt;$G63),"Check bind date",IF(AND($I63="Bound",$H63=""),"Bound status needs date",IF(AND(ISNUMBER($H63),$I63&lt;&gt;"Bound"),"Review disposition after bind",IF(AND(OR($I63="Quoted",$I63="Bound"),$G63=""),"Status needs quote date",IF(AND($G63="",$I63&lt;&gt;"Not Proceeding",ISNUMBER($B63),$B63&lt;TODAY()-IF(ISNUMBER(Assumptions!$B$5),Assumptions!$B$5,0)),"Review unquoted lead",IF(AND(ISNUMBER($G63),$H63="",$I63&lt;&gt;"Not Proceeding",$G63&lt;TODAY()-IF(ISNUMBER(Assumptions!$B$6),Assumptions!$B$6,0)),"Review open quote","OK"))))))))))))))))))</f>
        <v/>
      </c>
    </row>
    <row r="64">
      <c r="A64" s="17" t="n"/>
      <c r="B64" s="18" t="n"/>
      <c r="C64" s="17" t="n"/>
      <c r="D64" s="17" t="n"/>
      <c r="E64" s="17" t="n"/>
      <c r="F64" s="17" t="n"/>
      <c r="G64" s="18" t="n"/>
      <c r="H64" s="18" t="n"/>
      <c r="I64" s="17" t="n"/>
      <c r="J64" s="15">
        <f>IF($A64="","",IF(AND(ISNUMBER($B64),ISNUMBER($G64)),IFERROR($G64-$B64,""),""))</f>
        <v/>
      </c>
      <c r="K64" s="15">
        <f>IF($A64="","",IF(AND(ISNUMBER($G64),ISNUMBER($H64)),IFERROR($H64-$G64,""),""))</f>
        <v/>
      </c>
      <c r="L64" s="20">
        <f>IF($A64="","",IF(COUNTIF($A$5:$A$124,$A64)&gt;1,"Duplicate lead ID",IF($B64="","Enter lead date",IF(NOT(ISNUMBER($B64)),"Check lead date",IF($D64="","Select lead source",IF($E64="","Select product line",IF($F64="","Select owner",IF($I64="","Select disposition",IF(AND($G64&lt;&gt;"",NOT(ISNUMBER($G64))),"Check quote date",IF(AND($H64&lt;&gt;"",NOT(ISNUMBER($H64))),"Check bind date",IF(AND(ISNUMBER($G64),$G64&lt;$B64),"Check quote date",IF(AND(ISNUMBER($H64),$G64=""),"Bind date needs quote",IF(AND(ISNUMBER($H64),ISNUMBER($G64),$H64&lt;$G64),"Check bind date",IF(AND($I64="Bound",$H64=""),"Bound status needs date",IF(AND(ISNUMBER($H64),$I64&lt;&gt;"Bound"),"Review disposition after bind",IF(AND(OR($I64="Quoted",$I64="Bound"),$G64=""),"Status needs quote date",IF(AND($G64="",$I64&lt;&gt;"Not Proceeding",ISNUMBER($B64),$B64&lt;TODAY()-IF(ISNUMBER(Assumptions!$B$5),Assumptions!$B$5,0)),"Review unquoted lead",IF(AND(ISNUMBER($G64),$H64="",$I64&lt;&gt;"Not Proceeding",$G64&lt;TODAY()-IF(ISNUMBER(Assumptions!$B$6),Assumptions!$B$6,0)),"Review open quote","OK"))))))))))))))))))</f>
        <v/>
      </c>
    </row>
    <row r="65">
      <c r="A65" s="17" t="n"/>
      <c r="B65" s="18" t="n"/>
      <c r="C65" s="17" t="n"/>
      <c r="D65" s="17" t="n"/>
      <c r="E65" s="17" t="n"/>
      <c r="F65" s="17" t="n"/>
      <c r="G65" s="18" t="n"/>
      <c r="H65" s="18" t="n"/>
      <c r="I65" s="17" t="n"/>
      <c r="J65" s="12">
        <f>IF($A65="","",IF(AND(ISNUMBER($B65),ISNUMBER($G65)),IFERROR($G65-$B65,""),""))</f>
        <v/>
      </c>
      <c r="K65" s="12">
        <f>IF($A65="","",IF(AND(ISNUMBER($G65),ISNUMBER($H65)),IFERROR($H65-$G65,""),""))</f>
        <v/>
      </c>
      <c r="L65" s="19">
        <f>IF($A65="","",IF(COUNTIF($A$5:$A$124,$A65)&gt;1,"Duplicate lead ID",IF($B65="","Enter lead date",IF(NOT(ISNUMBER($B65)),"Check lead date",IF($D65="","Select lead source",IF($E65="","Select product line",IF($F65="","Select owner",IF($I65="","Select disposition",IF(AND($G65&lt;&gt;"",NOT(ISNUMBER($G65))),"Check quote date",IF(AND($H65&lt;&gt;"",NOT(ISNUMBER($H65))),"Check bind date",IF(AND(ISNUMBER($G65),$G65&lt;$B65),"Check quote date",IF(AND(ISNUMBER($H65),$G65=""),"Bind date needs quote",IF(AND(ISNUMBER($H65),ISNUMBER($G65),$H65&lt;$G65),"Check bind date",IF(AND($I65="Bound",$H65=""),"Bound status needs date",IF(AND(ISNUMBER($H65),$I65&lt;&gt;"Bound"),"Review disposition after bind",IF(AND(OR($I65="Quoted",$I65="Bound"),$G65=""),"Status needs quote date",IF(AND($G65="",$I65&lt;&gt;"Not Proceeding",ISNUMBER($B65),$B65&lt;TODAY()-IF(ISNUMBER(Assumptions!$B$5),Assumptions!$B$5,0)),"Review unquoted lead",IF(AND(ISNUMBER($G65),$H65="",$I65&lt;&gt;"Not Proceeding",$G65&lt;TODAY()-IF(ISNUMBER(Assumptions!$B$6),Assumptions!$B$6,0)),"Review open quote","OK"))))))))))))))))))</f>
        <v/>
      </c>
    </row>
    <row r="66">
      <c r="A66" s="17" t="n"/>
      <c r="B66" s="18" t="n"/>
      <c r="C66" s="17" t="n"/>
      <c r="D66" s="17" t="n"/>
      <c r="E66" s="17" t="n"/>
      <c r="F66" s="17" t="n"/>
      <c r="G66" s="18" t="n"/>
      <c r="H66" s="18" t="n"/>
      <c r="I66" s="17" t="n"/>
      <c r="J66" s="15">
        <f>IF($A66="","",IF(AND(ISNUMBER($B66),ISNUMBER($G66)),IFERROR($G66-$B66,""),""))</f>
        <v/>
      </c>
      <c r="K66" s="15">
        <f>IF($A66="","",IF(AND(ISNUMBER($G66),ISNUMBER($H66)),IFERROR($H66-$G66,""),""))</f>
        <v/>
      </c>
      <c r="L66" s="20">
        <f>IF($A66="","",IF(COUNTIF($A$5:$A$124,$A66)&gt;1,"Duplicate lead ID",IF($B66="","Enter lead date",IF(NOT(ISNUMBER($B66)),"Check lead date",IF($D66="","Select lead source",IF($E66="","Select product line",IF($F66="","Select owner",IF($I66="","Select disposition",IF(AND($G66&lt;&gt;"",NOT(ISNUMBER($G66))),"Check quote date",IF(AND($H66&lt;&gt;"",NOT(ISNUMBER($H66))),"Check bind date",IF(AND(ISNUMBER($G66),$G66&lt;$B66),"Check quote date",IF(AND(ISNUMBER($H66),$G66=""),"Bind date needs quote",IF(AND(ISNUMBER($H66),ISNUMBER($G66),$H66&lt;$G66),"Check bind date",IF(AND($I66="Bound",$H66=""),"Bound status needs date",IF(AND(ISNUMBER($H66),$I66&lt;&gt;"Bound"),"Review disposition after bind",IF(AND(OR($I66="Quoted",$I66="Bound"),$G66=""),"Status needs quote date",IF(AND($G66="",$I66&lt;&gt;"Not Proceeding",ISNUMBER($B66),$B66&lt;TODAY()-IF(ISNUMBER(Assumptions!$B$5),Assumptions!$B$5,0)),"Review unquoted lead",IF(AND(ISNUMBER($G66),$H66="",$I66&lt;&gt;"Not Proceeding",$G66&lt;TODAY()-IF(ISNUMBER(Assumptions!$B$6),Assumptions!$B$6,0)),"Review open quote","OK"))))))))))))))))))</f>
        <v/>
      </c>
    </row>
    <row r="67">
      <c r="A67" s="17" t="n"/>
      <c r="B67" s="18" t="n"/>
      <c r="C67" s="17" t="n"/>
      <c r="D67" s="17" t="n"/>
      <c r="E67" s="17" t="n"/>
      <c r="F67" s="17" t="n"/>
      <c r="G67" s="18" t="n"/>
      <c r="H67" s="18" t="n"/>
      <c r="I67" s="17" t="n"/>
      <c r="J67" s="12">
        <f>IF($A67="","",IF(AND(ISNUMBER($B67),ISNUMBER($G67)),IFERROR($G67-$B67,""),""))</f>
        <v/>
      </c>
      <c r="K67" s="12">
        <f>IF($A67="","",IF(AND(ISNUMBER($G67),ISNUMBER($H67)),IFERROR($H67-$G67,""),""))</f>
        <v/>
      </c>
      <c r="L67" s="19">
        <f>IF($A67="","",IF(COUNTIF($A$5:$A$124,$A67)&gt;1,"Duplicate lead ID",IF($B67="","Enter lead date",IF(NOT(ISNUMBER($B67)),"Check lead date",IF($D67="","Select lead source",IF($E67="","Select product line",IF($F67="","Select owner",IF($I67="","Select disposition",IF(AND($G67&lt;&gt;"",NOT(ISNUMBER($G67))),"Check quote date",IF(AND($H67&lt;&gt;"",NOT(ISNUMBER($H67))),"Check bind date",IF(AND(ISNUMBER($G67),$G67&lt;$B67),"Check quote date",IF(AND(ISNUMBER($H67),$G67=""),"Bind date needs quote",IF(AND(ISNUMBER($H67),ISNUMBER($G67),$H67&lt;$G67),"Check bind date",IF(AND($I67="Bound",$H67=""),"Bound status needs date",IF(AND(ISNUMBER($H67),$I67&lt;&gt;"Bound"),"Review disposition after bind",IF(AND(OR($I67="Quoted",$I67="Bound"),$G67=""),"Status needs quote date",IF(AND($G67="",$I67&lt;&gt;"Not Proceeding",ISNUMBER($B67),$B67&lt;TODAY()-IF(ISNUMBER(Assumptions!$B$5),Assumptions!$B$5,0)),"Review unquoted lead",IF(AND(ISNUMBER($G67),$H67="",$I67&lt;&gt;"Not Proceeding",$G67&lt;TODAY()-IF(ISNUMBER(Assumptions!$B$6),Assumptions!$B$6,0)),"Review open quote","OK"))))))))))))))))))</f>
        <v/>
      </c>
    </row>
    <row r="68">
      <c r="A68" s="17" t="n"/>
      <c r="B68" s="18" t="n"/>
      <c r="C68" s="17" t="n"/>
      <c r="D68" s="17" t="n"/>
      <c r="E68" s="17" t="n"/>
      <c r="F68" s="17" t="n"/>
      <c r="G68" s="18" t="n"/>
      <c r="H68" s="18" t="n"/>
      <c r="I68" s="17" t="n"/>
      <c r="J68" s="15">
        <f>IF($A68="","",IF(AND(ISNUMBER($B68),ISNUMBER($G68)),IFERROR($G68-$B68,""),""))</f>
        <v/>
      </c>
      <c r="K68" s="15">
        <f>IF($A68="","",IF(AND(ISNUMBER($G68),ISNUMBER($H68)),IFERROR($H68-$G68,""),""))</f>
        <v/>
      </c>
      <c r="L68" s="20">
        <f>IF($A68="","",IF(COUNTIF($A$5:$A$124,$A68)&gt;1,"Duplicate lead ID",IF($B68="","Enter lead date",IF(NOT(ISNUMBER($B68)),"Check lead date",IF($D68="","Select lead source",IF($E68="","Select product line",IF($F68="","Select owner",IF($I68="","Select disposition",IF(AND($G68&lt;&gt;"",NOT(ISNUMBER($G68))),"Check quote date",IF(AND($H68&lt;&gt;"",NOT(ISNUMBER($H68))),"Check bind date",IF(AND(ISNUMBER($G68),$G68&lt;$B68),"Check quote date",IF(AND(ISNUMBER($H68),$G68=""),"Bind date needs quote",IF(AND(ISNUMBER($H68),ISNUMBER($G68),$H68&lt;$G68),"Check bind date",IF(AND($I68="Bound",$H68=""),"Bound status needs date",IF(AND(ISNUMBER($H68),$I68&lt;&gt;"Bound"),"Review disposition after bind",IF(AND(OR($I68="Quoted",$I68="Bound"),$G68=""),"Status needs quote date",IF(AND($G68="",$I68&lt;&gt;"Not Proceeding",ISNUMBER($B68),$B68&lt;TODAY()-IF(ISNUMBER(Assumptions!$B$5),Assumptions!$B$5,0)),"Review unquoted lead",IF(AND(ISNUMBER($G68),$H68="",$I68&lt;&gt;"Not Proceeding",$G68&lt;TODAY()-IF(ISNUMBER(Assumptions!$B$6),Assumptions!$B$6,0)),"Review open quote","OK"))))))))))))))))))</f>
        <v/>
      </c>
    </row>
    <row r="69">
      <c r="A69" s="17" t="n"/>
      <c r="B69" s="18" t="n"/>
      <c r="C69" s="17" t="n"/>
      <c r="D69" s="17" t="n"/>
      <c r="E69" s="17" t="n"/>
      <c r="F69" s="17" t="n"/>
      <c r="G69" s="18" t="n"/>
      <c r="H69" s="18" t="n"/>
      <c r="I69" s="17" t="n"/>
      <c r="J69" s="12">
        <f>IF($A69="","",IF(AND(ISNUMBER($B69),ISNUMBER($G69)),IFERROR($G69-$B69,""),""))</f>
        <v/>
      </c>
      <c r="K69" s="12">
        <f>IF($A69="","",IF(AND(ISNUMBER($G69),ISNUMBER($H69)),IFERROR($H69-$G69,""),""))</f>
        <v/>
      </c>
      <c r="L69" s="19">
        <f>IF($A69="","",IF(COUNTIF($A$5:$A$124,$A69)&gt;1,"Duplicate lead ID",IF($B69="","Enter lead date",IF(NOT(ISNUMBER($B69)),"Check lead date",IF($D69="","Select lead source",IF($E69="","Select product line",IF($F69="","Select owner",IF($I69="","Select disposition",IF(AND($G69&lt;&gt;"",NOT(ISNUMBER($G69))),"Check quote date",IF(AND($H69&lt;&gt;"",NOT(ISNUMBER($H69))),"Check bind date",IF(AND(ISNUMBER($G69),$G69&lt;$B69),"Check quote date",IF(AND(ISNUMBER($H69),$G69=""),"Bind date needs quote",IF(AND(ISNUMBER($H69),ISNUMBER($G69),$H69&lt;$G69),"Check bind date",IF(AND($I69="Bound",$H69=""),"Bound status needs date",IF(AND(ISNUMBER($H69),$I69&lt;&gt;"Bound"),"Review disposition after bind",IF(AND(OR($I69="Quoted",$I69="Bound"),$G69=""),"Status needs quote date",IF(AND($G69="",$I69&lt;&gt;"Not Proceeding",ISNUMBER($B69),$B69&lt;TODAY()-IF(ISNUMBER(Assumptions!$B$5),Assumptions!$B$5,0)),"Review unquoted lead",IF(AND(ISNUMBER($G69),$H69="",$I69&lt;&gt;"Not Proceeding",$G69&lt;TODAY()-IF(ISNUMBER(Assumptions!$B$6),Assumptions!$B$6,0)),"Review open quote","OK"))))))))))))))))))</f>
        <v/>
      </c>
    </row>
    <row r="70">
      <c r="A70" s="17" t="n"/>
      <c r="B70" s="18" t="n"/>
      <c r="C70" s="17" t="n"/>
      <c r="D70" s="17" t="n"/>
      <c r="E70" s="17" t="n"/>
      <c r="F70" s="17" t="n"/>
      <c r="G70" s="18" t="n"/>
      <c r="H70" s="18" t="n"/>
      <c r="I70" s="17" t="n"/>
      <c r="J70" s="15">
        <f>IF($A70="","",IF(AND(ISNUMBER($B70),ISNUMBER($G70)),IFERROR($G70-$B70,""),""))</f>
        <v/>
      </c>
      <c r="K70" s="15">
        <f>IF($A70="","",IF(AND(ISNUMBER($G70),ISNUMBER($H70)),IFERROR($H70-$G70,""),""))</f>
        <v/>
      </c>
      <c r="L70" s="20">
        <f>IF($A70="","",IF(COUNTIF($A$5:$A$124,$A70)&gt;1,"Duplicate lead ID",IF($B70="","Enter lead date",IF(NOT(ISNUMBER($B70)),"Check lead date",IF($D70="","Select lead source",IF($E70="","Select product line",IF($F70="","Select owner",IF($I70="","Select disposition",IF(AND($G70&lt;&gt;"",NOT(ISNUMBER($G70))),"Check quote date",IF(AND($H70&lt;&gt;"",NOT(ISNUMBER($H70))),"Check bind date",IF(AND(ISNUMBER($G70),$G70&lt;$B70),"Check quote date",IF(AND(ISNUMBER($H70),$G70=""),"Bind date needs quote",IF(AND(ISNUMBER($H70),ISNUMBER($G70),$H70&lt;$G70),"Check bind date",IF(AND($I70="Bound",$H70=""),"Bound status needs date",IF(AND(ISNUMBER($H70),$I70&lt;&gt;"Bound"),"Review disposition after bind",IF(AND(OR($I70="Quoted",$I70="Bound"),$G70=""),"Status needs quote date",IF(AND($G70="",$I70&lt;&gt;"Not Proceeding",ISNUMBER($B70),$B70&lt;TODAY()-IF(ISNUMBER(Assumptions!$B$5),Assumptions!$B$5,0)),"Review unquoted lead",IF(AND(ISNUMBER($G70),$H70="",$I70&lt;&gt;"Not Proceeding",$G70&lt;TODAY()-IF(ISNUMBER(Assumptions!$B$6),Assumptions!$B$6,0)),"Review open quote","OK"))))))))))))))))))</f>
        <v/>
      </c>
    </row>
    <row r="71">
      <c r="A71" s="17" t="n"/>
      <c r="B71" s="18" t="n"/>
      <c r="C71" s="17" t="n"/>
      <c r="D71" s="17" t="n"/>
      <c r="E71" s="17" t="n"/>
      <c r="F71" s="17" t="n"/>
      <c r="G71" s="18" t="n"/>
      <c r="H71" s="18" t="n"/>
      <c r="I71" s="17" t="n"/>
      <c r="J71" s="12">
        <f>IF($A71="","",IF(AND(ISNUMBER($B71),ISNUMBER($G71)),IFERROR($G71-$B71,""),""))</f>
        <v/>
      </c>
      <c r="K71" s="12">
        <f>IF($A71="","",IF(AND(ISNUMBER($G71),ISNUMBER($H71)),IFERROR($H71-$G71,""),""))</f>
        <v/>
      </c>
      <c r="L71" s="19">
        <f>IF($A71="","",IF(COUNTIF($A$5:$A$124,$A71)&gt;1,"Duplicate lead ID",IF($B71="","Enter lead date",IF(NOT(ISNUMBER($B71)),"Check lead date",IF($D71="","Select lead source",IF($E71="","Select product line",IF($F71="","Select owner",IF($I71="","Select disposition",IF(AND($G71&lt;&gt;"",NOT(ISNUMBER($G71))),"Check quote date",IF(AND($H71&lt;&gt;"",NOT(ISNUMBER($H71))),"Check bind date",IF(AND(ISNUMBER($G71),$G71&lt;$B71),"Check quote date",IF(AND(ISNUMBER($H71),$G71=""),"Bind date needs quote",IF(AND(ISNUMBER($H71),ISNUMBER($G71),$H71&lt;$G71),"Check bind date",IF(AND($I71="Bound",$H71=""),"Bound status needs date",IF(AND(ISNUMBER($H71),$I71&lt;&gt;"Bound"),"Review disposition after bind",IF(AND(OR($I71="Quoted",$I71="Bound"),$G71=""),"Status needs quote date",IF(AND($G71="",$I71&lt;&gt;"Not Proceeding",ISNUMBER($B71),$B71&lt;TODAY()-IF(ISNUMBER(Assumptions!$B$5),Assumptions!$B$5,0)),"Review unquoted lead",IF(AND(ISNUMBER($G71),$H71="",$I71&lt;&gt;"Not Proceeding",$G71&lt;TODAY()-IF(ISNUMBER(Assumptions!$B$6),Assumptions!$B$6,0)),"Review open quote","OK"))))))))))))))))))</f>
        <v/>
      </c>
    </row>
    <row r="72">
      <c r="A72" s="17" t="n"/>
      <c r="B72" s="18" t="n"/>
      <c r="C72" s="17" t="n"/>
      <c r="D72" s="17" t="n"/>
      <c r="E72" s="17" t="n"/>
      <c r="F72" s="17" t="n"/>
      <c r="G72" s="18" t="n"/>
      <c r="H72" s="18" t="n"/>
      <c r="I72" s="17" t="n"/>
      <c r="J72" s="15">
        <f>IF($A72="","",IF(AND(ISNUMBER($B72),ISNUMBER($G72)),IFERROR($G72-$B72,""),""))</f>
        <v/>
      </c>
      <c r="K72" s="15">
        <f>IF($A72="","",IF(AND(ISNUMBER($G72),ISNUMBER($H72)),IFERROR($H72-$G72,""),""))</f>
        <v/>
      </c>
      <c r="L72" s="20">
        <f>IF($A72="","",IF(COUNTIF($A$5:$A$124,$A72)&gt;1,"Duplicate lead ID",IF($B72="","Enter lead date",IF(NOT(ISNUMBER($B72)),"Check lead date",IF($D72="","Select lead source",IF($E72="","Select product line",IF($F72="","Select owner",IF($I72="","Select disposition",IF(AND($G72&lt;&gt;"",NOT(ISNUMBER($G72))),"Check quote date",IF(AND($H72&lt;&gt;"",NOT(ISNUMBER($H72))),"Check bind date",IF(AND(ISNUMBER($G72),$G72&lt;$B72),"Check quote date",IF(AND(ISNUMBER($H72),$G72=""),"Bind date needs quote",IF(AND(ISNUMBER($H72),ISNUMBER($G72),$H72&lt;$G72),"Check bind date",IF(AND($I72="Bound",$H72=""),"Bound status needs date",IF(AND(ISNUMBER($H72),$I72&lt;&gt;"Bound"),"Review disposition after bind",IF(AND(OR($I72="Quoted",$I72="Bound"),$G72=""),"Status needs quote date",IF(AND($G72="",$I72&lt;&gt;"Not Proceeding",ISNUMBER($B72),$B72&lt;TODAY()-IF(ISNUMBER(Assumptions!$B$5),Assumptions!$B$5,0)),"Review unquoted lead",IF(AND(ISNUMBER($G72),$H72="",$I72&lt;&gt;"Not Proceeding",$G72&lt;TODAY()-IF(ISNUMBER(Assumptions!$B$6),Assumptions!$B$6,0)),"Review open quote","OK"))))))))))))))))))</f>
        <v/>
      </c>
    </row>
    <row r="73">
      <c r="A73" s="17" t="n"/>
      <c r="B73" s="18" t="n"/>
      <c r="C73" s="17" t="n"/>
      <c r="D73" s="17" t="n"/>
      <c r="E73" s="17" t="n"/>
      <c r="F73" s="17" t="n"/>
      <c r="G73" s="18" t="n"/>
      <c r="H73" s="18" t="n"/>
      <c r="I73" s="17" t="n"/>
      <c r="J73" s="12">
        <f>IF($A73="","",IF(AND(ISNUMBER($B73),ISNUMBER($G73)),IFERROR($G73-$B73,""),""))</f>
        <v/>
      </c>
      <c r="K73" s="12">
        <f>IF($A73="","",IF(AND(ISNUMBER($G73),ISNUMBER($H73)),IFERROR($H73-$G73,""),""))</f>
        <v/>
      </c>
      <c r="L73" s="19">
        <f>IF($A73="","",IF(COUNTIF($A$5:$A$124,$A73)&gt;1,"Duplicate lead ID",IF($B73="","Enter lead date",IF(NOT(ISNUMBER($B73)),"Check lead date",IF($D73="","Select lead source",IF($E73="","Select product line",IF($F73="","Select owner",IF($I73="","Select disposition",IF(AND($G73&lt;&gt;"",NOT(ISNUMBER($G73))),"Check quote date",IF(AND($H73&lt;&gt;"",NOT(ISNUMBER($H73))),"Check bind date",IF(AND(ISNUMBER($G73),$G73&lt;$B73),"Check quote date",IF(AND(ISNUMBER($H73),$G73=""),"Bind date needs quote",IF(AND(ISNUMBER($H73),ISNUMBER($G73),$H73&lt;$G73),"Check bind date",IF(AND($I73="Bound",$H73=""),"Bound status needs date",IF(AND(ISNUMBER($H73),$I73&lt;&gt;"Bound"),"Review disposition after bind",IF(AND(OR($I73="Quoted",$I73="Bound"),$G73=""),"Status needs quote date",IF(AND($G73="",$I73&lt;&gt;"Not Proceeding",ISNUMBER($B73),$B73&lt;TODAY()-IF(ISNUMBER(Assumptions!$B$5),Assumptions!$B$5,0)),"Review unquoted lead",IF(AND(ISNUMBER($G73),$H73="",$I73&lt;&gt;"Not Proceeding",$G73&lt;TODAY()-IF(ISNUMBER(Assumptions!$B$6),Assumptions!$B$6,0)),"Review open quote","OK"))))))))))))))))))</f>
        <v/>
      </c>
    </row>
    <row r="74">
      <c r="A74" s="17" t="n"/>
      <c r="B74" s="18" t="n"/>
      <c r="C74" s="17" t="n"/>
      <c r="D74" s="17" t="n"/>
      <c r="E74" s="17" t="n"/>
      <c r="F74" s="17" t="n"/>
      <c r="G74" s="18" t="n"/>
      <c r="H74" s="18" t="n"/>
      <c r="I74" s="17" t="n"/>
      <c r="J74" s="15">
        <f>IF($A74="","",IF(AND(ISNUMBER($B74),ISNUMBER($G74)),IFERROR($G74-$B74,""),""))</f>
        <v/>
      </c>
      <c r="K74" s="15">
        <f>IF($A74="","",IF(AND(ISNUMBER($G74),ISNUMBER($H74)),IFERROR($H74-$G74,""),""))</f>
        <v/>
      </c>
      <c r="L74" s="20">
        <f>IF($A74="","",IF(COUNTIF($A$5:$A$124,$A74)&gt;1,"Duplicate lead ID",IF($B74="","Enter lead date",IF(NOT(ISNUMBER($B74)),"Check lead date",IF($D74="","Select lead source",IF($E74="","Select product line",IF($F74="","Select owner",IF($I74="","Select disposition",IF(AND($G74&lt;&gt;"",NOT(ISNUMBER($G74))),"Check quote date",IF(AND($H74&lt;&gt;"",NOT(ISNUMBER($H74))),"Check bind date",IF(AND(ISNUMBER($G74),$G74&lt;$B74),"Check quote date",IF(AND(ISNUMBER($H74),$G74=""),"Bind date needs quote",IF(AND(ISNUMBER($H74),ISNUMBER($G74),$H74&lt;$G74),"Check bind date",IF(AND($I74="Bound",$H74=""),"Bound status needs date",IF(AND(ISNUMBER($H74),$I74&lt;&gt;"Bound"),"Review disposition after bind",IF(AND(OR($I74="Quoted",$I74="Bound"),$G74=""),"Status needs quote date",IF(AND($G74="",$I74&lt;&gt;"Not Proceeding",ISNUMBER($B74),$B74&lt;TODAY()-IF(ISNUMBER(Assumptions!$B$5),Assumptions!$B$5,0)),"Review unquoted lead",IF(AND(ISNUMBER($G74),$H74="",$I74&lt;&gt;"Not Proceeding",$G74&lt;TODAY()-IF(ISNUMBER(Assumptions!$B$6),Assumptions!$B$6,0)),"Review open quote","OK"))))))))))))))))))</f>
        <v/>
      </c>
    </row>
    <row r="75">
      <c r="A75" s="17" t="n"/>
      <c r="B75" s="18" t="n"/>
      <c r="C75" s="17" t="n"/>
      <c r="D75" s="17" t="n"/>
      <c r="E75" s="17" t="n"/>
      <c r="F75" s="17" t="n"/>
      <c r="G75" s="18" t="n"/>
      <c r="H75" s="18" t="n"/>
      <c r="I75" s="17" t="n"/>
      <c r="J75" s="12">
        <f>IF($A75="","",IF(AND(ISNUMBER($B75),ISNUMBER($G75)),IFERROR($G75-$B75,""),""))</f>
        <v/>
      </c>
      <c r="K75" s="12">
        <f>IF($A75="","",IF(AND(ISNUMBER($G75),ISNUMBER($H75)),IFERROR($H75-$G75,""),""))</f>
        <v/>
      </c>
      <c r="L75" s="19">
        <f>IF($A75="","",IF(COUNTIF($A$5:$A$124,$A75)&gt;1,"Duplicate lead ID",IF($B75="","Enter lead date",IF(NOT(ISNUMBER($B75)),"Check lead date",IF($D75="","Select lead source",IF($E75="","Select product line",IF($F75="","Select owner",IF($I75="","Select disposition",IF(AND($G75&lt;&gt;"",NOT(ISNUMBER($G75))),"Check quote date",IF(AND($H75&lt;&gt;"",NOT(ISNUMBER($H75))),"Check bind date",IF(AND(ISNUMBER($G75),$G75&lt;$B75),"Check quote date",IF(AND(ISNUMBER($H75),$G75=""),"Bind date needs quote",IF(AND(ISNUMBER($H75),ISNUMBER($G75),$H75&lt;$G75),"Check bind date",IF(AND($I75="Bound",$H75=""),"Bound status needs date",IF(AND(ISNUMBER($H75),$I75&lt;&gt;"Bound"),"Review disposition after bind",IF(AND(OR($I75="Quoted",$I75="Bound"),$G75=""),"Status needs quote date",IF(AND($G75="",$I75&lt;&gt;"Not Proceeding",ISNUMBER($B75),$B75&lt;TODAY()-IF(ISNUMBER(Assumptions!$B$5),Assumptions!$B$5,0)),"Review unquoted lead",IF(AND(ISNUMBER($G75),$H75="",$I75&lt;&gt;"Not Proceeding",$G75&lt;TODAY()-IF(ISNUMBER(Assumptions!$B$6),Assumptions!$B$6,0)),"Review open quote","OK"))))))))))))))))))</f>
        <v/>
      </c>
    </row>
    <row r="76">
      <c r="A76" s="17" t="n"/>
      <c r="B76" s="18" t="n"/>
      <c r="C76" s="17" t="n"/>
      <c r="D76" s="17" t="n"/>
      <c r="E76" s="17" t="n"/>
      <c r="F76" s="17" t="n"/>
      <c r="G76" s="18" t="n"/>
      <c r="H76" s="18" t="n"/>
      <c r="I76" s="17" t="n"/>
      <c r="J76" s="15">
        <f>IF($A76="","",IF(AND(ISNUMBER($B76),ISNUMBER($G76)),IFERROR($G76-$B76,""),""))</f>
        <v/>
      </c>
      <c r="K76" s="15">
        <f>IF($A76="","",IF(AND(ISNUMBER($G76),ISNUMBER($H76)),IFERROR($H76-$G76,""),""))</f>
        <v/>
      </c>
      <c r="L76" s="20">
        <f>IF($A76="","",IF(COUNTIF($A$5:$A$124,$A76)&gt;1,"Duplicate lead ID",IF($B76="","Enter lead date",IF(NOT(ISNUMBER($B76)),"Check lead date",IF($D76="","Select lead source",IF($E76="","Select product line",IF($F76="","Select owner",IF($I76="","Select disposition",IF(AND($G76&lt;&gt;"",NOT(ISNUMBER($G76))),"Check quote date",IF(AND($H76&lt;&gt;"",NOT(ISNUMBER($H76))),"Check bind date",IF(AND(ISNUMBER($G76),$G76&lt;$B76),"Check quote date",IF(AND(ISNUMBER($H76),$G76=""),"Bind date needs quote",IF(AND(ISNUMBER($H76),ISNUMBER($G76),$H76&lt;$G76),"Check bind date",IF(AND($I76="Bound",$H76=""),"Bound status needs date",IF(AND(ISNUMBER($H76),$I76&lt;&gt;"Bound"),"Review disposition after bind",IF(AND(OR($I76="Quoted",$I76="Bound"),$G76=""),"Status needs quote date",IF(AND($G76="",$I76&lt;&gt;"Not Proceeding",ISNUMBER($B76),$B76&lt;TODAY()-IF(ISNUMBER(Assumptions!$B$5),Assumptions!$B$5,0)),"Review unquoted lead",IF(AND(ISNUMBER($G76),$H76="",$I76&lt;&gt;"Not Proceeding",$G76&lt;TODAY()-IF(ISNUMBER(Assumptions!$B$6),Assumptions!$B$6,0)),"Review open quote","OK"))))))))))))))))))</f>
        <v/>
      </c>
    </row>
    <row r="77">
      <c r="A77" s="17" t="n"/>
      <c r="B77" s="18" t="n"/>
      <c r="C77" s="17" t="n"/>
      <c r="D77" s="17" t="n"/>
      <c r="E77" s="17" t="n"/>
      <c r="F77" s="17" t="n"/>
      <c r="G77" s="18" t="n"/>
      <c r="H77" s="18" t="n"/>
      <c r="I77" s="17" t="n"/>
      <c r="J77" s="12">
        <f>IF($A77="","",IF(AND(ISNUMBER($B77),ISNUMBER($G77)),IFERROR($G77-$B77,""),""))</f>
        <v/>
      </c>
      <c r="K77" s="12">
        <f>IF($A77="","",IF(AND(ISNUMBER($G77),ISNUMBER($H77)),IFERROR($H77-$G77,""),""))</f>
        <v/>
      </c>
      <c r="L77" s="19">
        <f>IF($A77="","",IF(COUNTIF($A$5:$A$124,$A77)&gt;1,"Duplicate lead ID",IF($B77="","Enter lead date",IF(NOT(ISNUMBER($B77)),"Check lead date",IF($D77="","Select lead source",IF($E77="","Select product line",IF($F77="","Select owner",IF($I77="","Select disposition",IF(AND($G77&lt;&gt;"",NOT(ISNUMBER($G77))),"Check quote date",IF(AND($H77&lt;&gt;"",NOT(ISNUMBER($H77))),"Check bind date",IF(AND(ISNUMBER($G77),$G77&lt;$B77),"Check quote date",IF(AND(ISNUMBER($H77),$G77=""),"Bind date needs quote",IF(AND(ISNUMBER($H77),ISNUMBER($G77),$H77&lt;$G77),"Check bind date",IF(AND($I77="Bound",$H77=""),"Bound status needs date",IF(AND(ISNUMBER($H77),$I77&lt;&gt;"Bound"),"Review disposition after bind",IF(AND(OR($I77="Quoted",$I77="Bound"),$G77=""),"Status needs quote date",IF(AND($G77="",$I77&lt;&gt;"Not Proceeding",ISNUMBER($B77),$B77&lt;TODAY()-IF(ISNUMBER(Assumptions!$B$5),Assumptions!$B$5,0)),"Review unquoted lead",IF(AND(ISNUMBER($G77),$H77="",$I77&lt;&gt;"Not Proceeding",$G77&lt;TODAY()-IF(ISNUMBER(Assumptions!$B$6),Assumptions!$B$6,0)),"Review open quote","OK"))))))))))))))))))</f>
        <v/>
      </c>
    </row>
    <row r="78">
      <c r="A78" s="17" t="n"/>
      <c r="B78" s="18" t="n"/>
      <c r="C78" s="17" t="n"/>
      <c r="D78" s="17" t="n"/>
      <c r="E78" s="17" t="n"/>
      <c r="F78" s="17" t="n"/>
      <c r="G78" s="18" t="n"/>
      <c r="H78" s="18" t="n"/>
      <c r="I78" s="17" t="n"/>
      <c r="J78" s="15">
        <f>IF($A78="","",IF(AND(ISNUMBER($B78),ISNUMBER($G78)),IFERROR($G78-$B78,""),""))</f>
        <v/>
      </c>
      <c r="K78" s="15">
        <f>IF($A78="","",IF(AND(ISNUMBER($G78),ISNUMBER($H78)),IFERROR($H78-$G78,""),""))</f>
        <v/>
      </c>
      <c r="L78" s="20">
        <f>IF($A78="","",IF(COUNTIF($A$5:$A$124,$A78)&gt;1,"Duplicate lead ID",IF($B78="","Enter lead date",IF(NOT(ISNUMBER($B78)),"Check lead date",IF($D78="","Select lead source",IF($E78="","Select product line",IF($F78="","Select owner",IF($I78="","Select disposition",IF(AND($G78&lt;&gt;"",NOT(ISNUMBER($G78))),"Check quote date",IF(AND($H78&lt;&gt;"",NOT(ISNUMBER($H78))),"Check bind date",IF(AND(ISNUMBER($G78),$G78&lt;$B78),"Check quote date",IF(AND(ISNUMBER($H78),$G78=""),"Bind date needs quote",IF(AND(ISNUMBER($H78),ISNUMBER($G78),$H78&lt;$G78),"Check bind date",IF(AND($I78="Bound",$H78=""),"Bound status needs date",IF(AND(ISNUMBER($H78),$I78&lt;&gt;"Bound"),"Review disposition after bind",IF(AND(OR($I78="Quoted",$I78="Bound"),$G78=""),"Status needs quote date",IF(AND($G78="",$I78&lt;&gt;"Not Proceeding",ISNUMBER($B78),$B78&lt;TODAY()-IF(ISNUMBER(Assumptions!$B$5),Assumptions!$B$5,0)),"Review unquoted lead",IF(AND(ISNUMBER($G78),$H78="",$I78&lt;&gt;"Not Proceeding",$G78&lt;TODAY()-IF(ISNUMBER(Assumptions!$B$6),Assumptions!$B$6,0)),"Review open quote","OK"))))))))))))))))))</f>
        <v/>
      </c>
    </row>
    <row r="79">
      <c r="A79" s="17" t="n"/>
      <c r="B79" s="18" t="n"/>
      <c r="C79" s="17" t="n"/>
      <c r="D79" s="17" t="n"/>
      <c r="E79" s="17" t="n"/>
      <c r="F79" s="17" t="n"/>
      <c r="G79" s="18" t="n"/>
      <c r="H79" s="18" t="n"/>
      <c r="I79" s="17" t="n"/>
      <c r="J79" s="12">
        <f>IF($A79="","",IF(AND(ISNUMBER($B79),ISNUMBER($G79)),IFERROR($G79-$B79,""),""))</f>
        <v/>
      </c>
      <c r="K79" s="12">
        <f>IF($A79="","",IF(AND(ISNUMBER($G79),ISNUMBER($H79)),IFERROR($H79-$G79,""),""))</f>
        <v/>
      </c>
      <c r="L79" s="19">
        <f>IF($A79="","",IF(COUNTIF($A$5:$A$124,$A79)&gt;1,"Duplicate lead ID",IF($B79="","Enter lead date",IF(NOT(ISNUMBER($B79)),"Check lead date",IF($D79="","Select lead source",IF($E79="","Select product line",IF($F79="","Select owner",IF($I79="","Select disposition",IF(AND($G79&lt;&gt;"",NOT(ISNUMBER($G79))),"Check quote date",IF(AND($H79&lt;&gt;"",NOT(ISNUMBER($H79))),"Check bind date",IF(AND(ISNUMBER($G79),$G79&lt;$B79),"Check quote date",IF(AND(ISNUMBER($H79),$G79=""),"Bind date needs quote",IF(AND(ISNUMBER($H79),ISNUMBER($G79),$H79&lt;$G79),"Check bind date",IF(AND($I79="Bound",$H79=""),"Bound status needs date",IF(AND(ISNUMBER($H79),$I79&lt;&gt;"Bound"),"Review disposition after bind",IF(AND(OR($I79="Quoted",$I79="Bound"),$G79=""),"Status needs quote date",IF(AND($G79="",$I79&lt;&gt;"Not Proceeding",ISNUMBER($B79),$B79&lt;TODAY()-IF(ISNUMBER(Assumptions!$B$5),Assumptions!$B$5,0)),"Review unquoted lead",IF(AND(ISNUMBER($G79),$H79="",$I79&lt;&gt;"Not Proceeding",$G79&lt;TODAY()-IF(ISNUMBER(Assumptions!$B$6),Assumptions!$B$6,0)),"Review open quote","OK"))))))))))))))))))</f>
        <v/>
      </c>
    </row>
    <row r="80">
      <c r="A80" s="17" t="n"/>
      <c r="B80" s="18" t="n"/>
      <c r="C80" s="17" t="n"/>
      <c r="D80" s="17" t="n"/>
      <c r="E80" s="17" t="n"/>
      <c r="F80" s="17" t="n"/>
      <c r="G80" s="18" t="n"/>
      <c r="H80" s="18" t="n"/>
      <c r="I80" s="17" t="n"/>
      <c r="J80" s="15">
        <f>IF($A80="","",IF(AND(ISNUMBER($B80),ISNUMBER($G80)),IFERROR($G80-$B80,""),""))</f>
        <v/>
      </c>
      <c r="K80" s="15">
        <f>IF($A80="","",IF(AND(ISNUMBER($G80),ISNUMBER($H80)),IFERROR($H80-$G80,""),""))</f>
        <v/>
      </c>
      <c r="L80" s="20">
        <f>IF($A80="","",IF(COUNTIF($A$5:$A$124,$A80)&gt;1,"Duplicate lead ID",IF($B80="","Enter lead date",IF(NOT(ISNUMBER($B80)),"Check lead date",IF($D80="","Select lead source",IF($E80="","Select product line",IF($F80="","Select owner",IF($I80="","Select disposition",IF(AND($G80&lt;&gt;"",NOT(ISNUMBER($G80))),"Check quote date",IF(AND($H80&lt;&gt;"",NOT(ISNUMBER($H80))),"Check bind date",IF(AND(ISNUMBER($G80),$G80&lt;$B80),"Check quote date",IF(AND(ISNUMBER($H80),$G80=""),"Bind date needs quote",IF(AND(ISNUMBER($H80),ISNUMBER($G80),$H80&lt;$G80),"Check bind date",IF(AND($I80="Bound",$H80=""),"Bound status needs date",IF(AND(ISNUMBER($H80),$I80&lt;&gt;"Bound"),"Review disposition after bind",IF(AND(OR($I80="Quoted",$I80="Bound"),$G80=""),"Status needs quote date",IF(AND($G80="",$I80&lt;&gt;"Not Proceeding",ISNUMBER($B80),$B80&lt;TODAY()-IF(ISNUMBER(Assumptions!$B$5),Assumptions!$B$5,0)),"Review unquoted lead",IF(AND(ISNUMBER($G80),$H80="",$I80&lt;&gt;"Not Proceeding",$G80&lt;TODAY()-IF(ISNUMBER(Assumptions!$B$6),Assumptions!$B$6,0)),"Review open quote","OK"))))))))))))))))))</f>
        <v/>
      </c>
    </row>
    <row r="81">
      <c r="A81" s="17" t="n"/>
      <c r="B81" s="18" t="n"/>
      <c r="C81" s="17" t="n"/>
      <c r="D81" s="17" t="n"/>
      <c r="E81" s="17" t="n"/>
      <c r="F81" s="17" t="n"/>
      <c r="G81" s="18" t="n"/>
      <c r="H81" s="18" t="n"/>
      <c r="I81" s="17" t="n"/>
      <c r="J81" s="12">
        <f>IF($A81="","",IF(AND(ISNUMBER($B81),ISNUMBER($G81)),IFERROR($G81-$B81,""),""))</f>
        <v/>
      </c>
      <c r="K81" s="12">
        <f>IF($A81="","",IF(AND(ISNUMBER($G81),ISNUMBER($H81)),IFERROR($H81-$G81,""),""))</f>
        <v/>
      </c>
      <c r="L81" s="19">
        <f>IF($A81="","",IF(COUNTIF($A$5:$A$124,$A81)&gt;1,"Duplicate lead ID",IF($B81="","Enter lead date",IF(NOT(ISNUMBER($B81)),"Check lead date",IF($D81="","Select lead source",IF($E81="","Select product line",IF($F81="","Select owner",IF($I81="","Select disposition",IF(AND($G81&lt;&gt;"",NOT(ISNUMBER($G81))),"Check quote date",IF(AND($H81&lt;&gt;"",NOT(ISNUMBER($H81))),"Check bind date",IF(AND(ISNUMBER($G81),$G81&lt;$B81),"Check quote date",IF(AND(ISNUMBER($H81),$G81=""),"Bind date needs quote",IF(AND(ISNUMBER($H81),ISNUMBER($G81),$H81&lt;$G81),"Check bind date",IF(AND($I81="Bound",$H81=""),"Bound status needs date",IF(AND(ISNUMBER($H81),$I81&lt;&gt;"Bound"),"Review disposition after bind",IF(AND(OR($I81="Quoted",$I81="Bound"),$G81=""),"Status needs quote date",IF(AND($G81="",$I81&lt;&gt;"Not Proceeding",ISNUMBER($B81),$B81&lt;TODAY()-IF(ISNUMBER(Assumptions!$B$5),Assumptions!$B$5,0)),"Review unquoted lead",IF(AND(ISNUMBER($G81),$H81="",$I81&lt;&gt;"Not Proceeding",$G81&lt;TODAY()-IF(ISNUMBER(Assumptions!$B$6),Assumptions!$B$6,0)),"Review open quote","OK"))))))))))))))))))</f>
        <v/>
      </c>
    </row>
    <row r="82">
      <c r="A82" s="17" t="n"/>
      <c r="B82" s="18" t="n"/>
      <c r="C82" s="17" t="n"/>
      <c r="D82" s="17" t="n"/>
      <c r="E82" s="17" t="n"/>
      <c r="F82" s="17" t="n"/>
      <c r="G82" s="18" t="n"/>
      <c r="H82" s="18" t="n"/>
      <c r="I82" s="17" t="n"/>
      <c r="J82" s="15">
        <f>IF($A82="","",IF(AND(ISNUMBER($B82),ISNUMBER($G82)),IFERROR($G82-$B82,""),""))</f>
        <v/>
      </c>
      <c r="K82" s="15">
        <f>IF($A82="","",IF(AND(ISNUMBER($G82),ISNUMBER($H82)),IFERROR($H82-$G82,""),""))</f>
        <v/>
      </c>
      <c r="L82" s="20">
        <f>IF($A82="","",IF(COUNTIF($A$5:$A$124,$A82)&gt;1,"Duplicate lead ID",IF($B82="","Enter lead date",IF(NOT(ISNUMBER($B82)),"Check lead date",IF($D82="","Select lead source",IF($E82="","Select product line",IF($F82="","Select owner",IF($I82="","Select disposition",IF(AND($G82&lt;&gt;"",NOT(ISNUMBER($G82))),"Check quote date",IF(AND($H82&lt;&gt;"",NOT(ISNUMBER($H82))),"Check bind date",IF(AND(ISNUMBER($G82),$G82&lt;$B82),"Check quote date",IF(AND(ISNUMBER($H82),$G82=""),"Bind date needs quote",IF(AND(ISNUMBER($H82),ISNUMBER($G82),$H82&lt;$G82),"Check bind date",IF(AND($I82="Bound",$H82=""),"Bound status needs date",IF(AND(ISNUMBER($H82),$I82&lt;&gt;"Bound"),"Review disposition after bind",IF(AND(OR($I82="Quoted",$I82="Bound"),$G82=""),"Status needs quote date",IF(AND($G82="",$I82&lt;&gt;"Not Proceeding",ISNUMBER($B82),$B82&lt;TODAY()-IF(ISNUMBER(Assumptions!$B$5),Assumptions!$B$5,0)),"Review unquoted lead",IF(AND(ISNUMBER($G82),$H82="",$I82&lt;&gt;"Not Proceeding",$G82&lt;TODAY()-IF(ISNUMBER(Assumptions!$B$6),Assumptions!$B$6,0)),"Review open quote","OK"))))))))))))))))))</f>
        <v/>
      </c>
    </row>
    <row r="83">
      <c r="A83" s="17" t="n"/>
      <c r="B83" s="18" t="n"/>
      <c r="C83" s="17" t="n"/>
      <c r="D83" s="17" t="n"/>
      <c r="E83" s="17" t="n"/>
      <c r="F83" s="17" t="n"/>
      <c r="G83" s="18" t="n"/>
      <c r="H83" s="18" t="n"/>
      <c r="I83" s="17" t="n"/>
      <c r="J83" s="12">
        <f>IF($A83="","",IF(AND(ISNUMBER($B83),ISNUMBER($G83)),IFERROR($G83-$B83,""),""))</f>
        <v/>
      </c>
      <c r="K83" s="12">
        <f>IF($A83="","",IF(AND(ISNUMBER($G83),ISNUMBER($H83)),IFERROR($H83-$G83,""),""))</f>
        <v/>
      </c>
      <c r="L83" s="19">
        <f>IF($A83="","",IF(COUNTIF($A$5:$A$124,$A83)&gt;1,"Duplicate lead ID",IF($B83="","Enter lead date",IF(NOT(ISNUMBER($B83)),"Check lead date",IF($D83="","Select lead source",IF($E83="","Select product line",IF($F83="","Select owner",IF($I83="","Select disposition",IF(AND($G83&lt;&gt;"",NOT(ISNUMBER($G83))),"Check quote date",IF(AND($H83&lt;&gt;"",NOT(ISNUMBER($H83))),"Check bind date",IF(AND(ISNUMBER($G83),$G83&lt;$B83),"Check quote date",IF(AND(ISNUMBER($H83),$G83=""),"Bind date needs quote",IF(AND(ISNUMBER($H83),ISNUMBER($G83),$H83&lt;$G83),"Check bind date",IF(AND($I83="Bound",$H83=""),"Bound status needs date",IF(AND(ISNUMBER($H83),$I83&lt;&gt;"Bound"),"Review disposition after bind",IF(AND(OR($I83="Quoted",$I83="Bound"),$G83=""),"Status needs quote date",IF(AND($G83="",$I83&lt;&gt;"Not Proceeding",ISNUMBER($B83),$B83&lt;TODAY()-IF(ISNUMBER(Assumptions!$B$5),Assumptions!$B$5,0)),"Review unquoted lead",IF(AND(ISNUMBER($G83),$H83="",$I83&lt;&gt;"Not Proceeding",$G83&lt;TODAY()-IF(ISNUMBER(Assumptions!$B$6),Assumptions!$B$6,0)),"Review open quote","OK"))))))))))))))))))</f>
        <v/>
      </c>
    </row>
    <row r="84">
      <c r="A84" s="17" t="n"/>
      <c r="B84" s="18" t="n"/>
      <c r="C84" s="17" t="n"/>
      <c r="D84" s="17" t="n"/>
      <c r="E84" s="17" t="n"/>
      <c r="F84" s="17" t="n"/>
      <c r="G84" s="18" t="n"/>
      <c r="H84" s="18" t="n"/>
      <c r="I84" s="17" t="n"/>
      <c r="J84" s="15">
        <f>IF($A84="","",IF(AND(ISNUMBER($B84),ISNUMBER($G84)),IFERROR($G84-$B84,""),""))</f>
        <v/>
      </c>
      <c r="K84" s="15">
        <f>IF($A84="","",IF(AND(ISNUMBER($G84),ISNUMBER($H84)),IFERROR($H84-$G84,""),""))</f>
        <v/>
      </c>
      <c r="L84" s="20">
        <f>IF($A84="","",IF(COUNTIF($A$5:$A$124,$A84)&gt;1,"Duplicate lead ID",IF($B84="","Enter lead date",IF(NOT(ISNUMBER($B84)),"Check lead date",IF($D84="","Select lead source",IF($E84="","Select product line",IF($F84="","Select owner",IF($I84="","Select disposition",IF(AND($G84&lt;&gt;"",NOT(ISNUMBER($G84))),"Check quote date",IF(AND($H84&lt;&gt;"",NOT(ISNUMBER($H84))),"Check bind date",IF(AND(ISNUMBER($G84),$G84&lt;$B84),"Check quote date",IF(AND(ISNUMBER($H84),$G84=""),"Bind date needs quote",IF(AND(ISNUMBER($H84),ISNUMBER($G84),$H84&lt;$G84),"Check bind date",IF(AND($I84="Bound",$H84=""),"Bound status needs date",IF(AND(ISNUMBER($H84),$I84&lt;&gt;"Bound"),"Review disposition after bind",IF(AND(OR($I84="Quoted",$I84="Bound"),$G84=""),"Status needs quote date",IF(AND($G84="",$I84&lt;&gt;"Not Proceeding",ISNUMBER($B84),$B84&lt;TODAY()-IF(ISNUMBER(Assumptions!$B$5),Assumptions!$B$5,0)),"Review unquoted lead",IF(AND(ISNUMBER($G84),$H84="",$I84&lt;&gt;"Not Proceeding",$G84&lt;TODAY()-IF(ISNUMBER(Assumptions!$B$6),Assumptions!$B$6,0)),"Review open quote","OK"))))))))))))))))))</f>
        <v/>
      </c>
    </row>
    <row r="85">
      <c r="A85" s="17" t="n"/>
      <c r="B85" s="18" t="n"/>
      <c r="C85" s="17" t="n"/>
      <c r="D85" s="17" t="n"/>
      <c r="E85" s="17" t="n"/>
      <c r="F85" s="17" t="n"/>
      <c r="G85" s="18" t="n"/>
      <c r="H85" s="18" t="n"/>
      <c r="I85" s="17" t="n"/>
      <c r="J85" s="12">
        <f>IF($A85="","",IF(AND(ISNUMBER($B85),ISNUMBER($G85)),IFERROR($G85-$B85,""),""))</f>
        <v/>
      </c>
      <c r="K85" s="12">
        <f>IF($A85="","",IF(AND(ISNUMBER($G85),ISNUMBER($H85)),IFERROR($H85-$G85,""),""))</f>
        <v/>
      </c>
      <c r="L85" s="19">
        <f>IF($A85="","",IF(COUNTIF($A$5:$A$124,$A85)&gt;1,"Duplicate lead ID",IF($B85="","Enter lead date",IF(NOT(ISNUMBER($B85)),"Check lead date",IF($D85="","Select lead source",IF($E85="","Select product line",IF($F85="","Select owner",IF($I85="","Select disposition",IF(AND($G85&lt;&gt;"",NOT(ISNUMBER($G85))),"Check quote date",IF(AND($H85&lt;&gt;"",NOT(ISNUMBER($H85))),"Check bind date",IF(AND(ISNUMBER($G85),$G85&lt;$B85),"Check quote date",IF(AND(ISNUMBER($H85),$G85=""),"Bind date needs quote",IF(AND(ISNUMBER($H85),ISNUMBER($G85),$H85&lt;$G85),"Check bind date",IF(AND($I85="Bound",$H85=""),"Bound status needs date",IF(AND(ISNUMBER($H85),$I85&lt;&gt;"Bound"),"Review disposition after bind",IF(AND(OR($I85="Quoted",$I85="Bound"),$G85=""),"Status needs quote date",IF(AND($G85="",$I85&lt;&gt;"Not Proceeding",ISNUMBER($B85),$B85&lt;TODAY()-IF(ISNUMBER(Assumptions!$B$5),Assumptions!$B$5,0)),"Review unquoted lead",IF(AND(ISNUMBER($G85),$H85="",$I85&lt;&gt;"Not Proceeding",$G85&lt;TODAY()-IF(ISNUMBER(Assumptions!$B$6),Assumptions!$B$6,0)),"Review open quote","OK"))))))))))))))))))</f>
        <v/>
      </c>
    </row>
    <row r="86">
      <c r="A86" s="17" t="n"/>
      <c r="B86" s="18" t="n"/>
      <c r="C86" s="17" t="n"/>
      <c r="D86" s="17" t="n"/>
      <c r="E86" s="17" t="n"/>
      <c r="F86" s="17" t="n"/>
      <c r="G86" s="18" t="n"/>
      <c r="H86" s="18" t="n"/>
      <c r="I86" s="17" t="n"/>
      <c r="J86" s="15">
        <f>IF($A86="","",IF(AND(ISNUMBER($B86),ISNUMBER($G86)),IFERROR($G86-$B86,""),""))</f>
        <v/>
      </c>
      <c r="K86" s="15">
        <f>IF($A86="","",IF(AND(ISNUMBER($G86),ISNUMBER($H86)),IFERROR($H86-$G86,""),""))</f>
        <v/>
      </c>
      <c r="L86" s="20">
        <f>IF($A86="","",IF(COUNTIF($A$5:$A$124,$A86)&gt;1,"Duplicate lead ID",IF($B86="","Enter lead date",IF(NOT(ISNUMBER($B86)),"Check lead date",IF($D86="","Select lead source",IF($E86="","Select product line",IF($F86="","Select owner",IF($I86="","Select disposition",IF(AND($G86&lt;&gt;"",NOT(ISNUMBER($G86))),"Check quote date",IF(AND($H86&lt;&gt;"",NOT(ISNUMBER($H86))),"Check bind date",IF(AND(ISNUMBER($G86),$G86&lt;$B86),"Check quote date",IF(AND(ISNUMBER($H86),$G86=""),"Bind date needs quote",IF(AND(ISNUMBER($H86),ISNUMBER($G86),$H86&lt;$G86),"Check bind date",IF(AND($I86="Bound",$H86=""),"Bound status needs date",IF(AND(ISNUMBER($H86),$I86&lt;&gt;"Bound"),"Review disposition after bind",IF(AND(OR($I86="Quoted",$I86="Bound"),$G86=""),"Status needs quote date",IF(AND($G86="",$I86&lt;&gt;"Not Proceeding",ISNUMBER($B86),$B86&lt;TODAY()-IF(ISNUMBER(Assumptions!$B$5),Assumptions!$B$5,0)),"Review unquoted lead",IF(AND(ISNUMBER($G86),$H86="",$I86&lt;&gt;"Not Proceeding",$G86&lt;TODAY()-IF(ISNUMBER(Assumptions!$B$6),Assumptions!$B$6,0)),"Review open quote","OK"))))))))))))))))))</f>
        <v/>
      </c>
    </row>
    <row r="87">
      <c r="A87" s="17" t="n"/>
      <c r="B87" s="18" t="n"/>
      <c r="C87" s="17" t="n"/>
      <c r="D87" s="17" t="n"/>
      <c r="E87" s="17" t="n"/>
      <c r="F87" s="17" t="n"/>
      <c r="G87" s="18" t="n"/>
      <c r="H87" s="18" t="n"/>
      <c r="I87" s="17" t="n"/>
      <c r="J87" s="12">
        <f>IF($A87="","",IF(AND(ISNUMBER($B87),ISNUMBER($G87)),IFERROR($G87-$B87,""),""))</f>
        <v/>
      </c>
      <c r="K87" s="12">
        <f>IF($A87="","",IF(AND(ISNUMBER($G87),ISNUMBER($H87)),IFERROR($H87-$G87,""),""))</f>
        <v/>
      </c>
      <c r="L87" s="19">
        <f>IF($A87="","",IF(COUNTIF($A$5:$A$124,$A87)&gt;1,"Duplicate lead ID",IF($B87="","Enter lead date",IF(NOT(ISNUMBER($B87)),"Check lead date",IF($D87="","Select lead source",IF($E87="","Select product line",IF($F87="","Select owner",IF($I87="","Select disposition",IF(AND($G87&lt;&gt;"",NOT(ISNUMBER($G87))),"Check quote date",IF(AND($H87&lt;&gt;"",NOT(ISNUMBER($H87))),"Check bind date",IF(AND(ISNUMBER($G87),$G87&lt;$B87),"Check quote date",IF(AND(ISNUMBER($H87),$G87=""),"Bind date needs quote",IF(AND(ISNUMBER($H87),ISNUMBER($G87),$H87&lt;$G87),"Check bind date",IF(AND($I87="Bound",$H87=""),"Bound status needs date",IF(AND(ISNUMBER($H87),$I87&lt;&gt;"Bound"),"Review disposition after bind",IF(AND(OR($I87="Quoted",$I87="Bound"),$G87=""),"Status needs quote date",IF(AND($G87="",$I87&lt;&gt;"Not Proceeding",ISNUMBER($B87),$B87&lt;TODAY()-IF(ISNUMBER(Assumptions!$B$5),Assumptions!$B$5,0)),"Review unquoted lead",IF(AND(ISNUMBER($G87),$H87="",$I87&lt;&gt;"Not Proceeding",$G87&lt;TODAY()-IF(ISNUMBER(Assumptions!$B$6),Assumptions!$B$6,0)),"Review open quote","OK"))))))))))))))))))</f>
        <v/>
      </c>
    </row>
    <row r="88">
      <c r="A88" s="17" t="n"/>
      <c r="B88" s="18" t="n"/>
      <c r="C88" s="17" t="n"/>
      <c r="D88" s="17" t="n"/>
      <c r="E88" s="17" t="n"/>
      <c r="F88" s="17" t="n"/>
      <c r="G88" s="18" t="n"/>
      <c r="H88" s="18" t="n"/>
      <c r="I88" s="17" t="n"/>
      <c r="J88" s="15">
        <f>IF($A88="","",IF(AND(ISNUMBER($B88),ISNUMBER($G88)),IFERROR($G88-$B88,""),""))</f>
        <v/>
      </c>
      <c r="K88" s="15">
        <f>IF($A88="","",IF(AND(ISNUMBER($G88),ISNUMBER($H88)),IFERROR($H88-$G88,""),""))</f>
        <v/>
      </c>
      <c r="L88" s="20">
        <f>IF($A88="","",IF(COUNTIF($A$5:$A$124,$A88)&gt;1,"Duplicate lead ID",IF($B88="","Enter lead date",IF(NOT(ISNUMBER($B88)),"Check lead date",IF($D88="","Select lead source",IF($E88="","Select product line",IF($F88="","Select owner",IF($I88="","Select disposition",IF(AND($G88&lt;&gt;"",NOT(ISNUMBER($G88))),"Check quote date",IF(AND($H88&lt;&gt;"",NOT(ISNUMBER($H88))),"Check bind date",IF(AND(ISNUMBER($G88),$G88&lt;$B88),"Check quote date",IF(AND(ISNUMBER($H88),$G88=""),"Bind date needs quote",IF(AND(ISNUMBER($H88),ISNUMBER($G88),$H88&lt;$G88),"Check bind date",IF(AND($I88="Bound",$H88=""),"Bound status needs date",IF(AND(ISNUMBER($H88),$I88&lt;&gt;"Bound"),"Review disposition after bind",IF(AND(OR($I88="Quoted",$I88="Bound"),$G88=""),"Status needs quote date",IF(AND($G88="",$I88&lt;&gt;"Not Proceeding",ISNUMBER($B88),$B88&lt;TODAY()-IF(ISNUMBER(Assumptions!$B$5),Assumptions!$B$5,0)),"Review unquoted lead",IF(AND(ISNUMBER($G88),$H88="",$I88&lt;&gt;"Not Proceeding",$G88&lt;TODAY()-IF(ISNUMBER(Assumptions!$B$6),Assumptions!$B$6,0)),"Review open quote","OK"))))))))))))))))))</f>
        <v/>
      </c>
    </row>
    <row r="89">
      <c r="A89" s="17" t="n"/>
      <c r="B89" s="18" t="n"/>
      <c r="C89" s="17" t="n"/>
      <c r="D89" s="17" t="n"/>
      <c r="E89" s="17" t="n"/>
      <c r="F89" s="17" t="n"/>
      <c r="G89" s="18" t="n"/>
      <c r="H89" s="18" t="n"/>
      <c r="I89" s="17" t="n"/>
      <c r="J89" s="12">
        <f>IF($A89="","",IF(AND(ISNUMBER($B89),ISNUMBER($G89)),IFERROR($G89-$B89,""),""))</f>
        <v/>
      </c>
      <c r="K89" s="12">
        <f>IF($A89="","",IF(AND(ISNUMBER($G89),ISNUMBER($H89)),IFERROR($H89-$G89,""),""))</f>
        <v/>
      </c>
      <c r="L89" s="19">
        <f>IF($A89="","",IF(COUNTIF($A$5:$A$124,$A89)&gt;1,"Duplicate lead ID",IF($B89="","Enter lead date",IF(NOT(ISNUMBER($B89)),"Check lead date",IF($D89="","Select lead source",IF($E89="","Select product line",IF($F89="","Select owner",IF($I89="","Select disposition",IF(AND($G89&lt;&gt;"",NOT(ISNUMBER($G89))),"Check quote date",IF(AND($H89&lt;&gt;"",NOT(ISNUMBER($H89))),"Check bind date",IF(AND(ISNUMBER($G89),$G89&lt;$B89),"Check quote date",IF(AND(ISNUMBER($H89),$G89=""),"Bind date needs quote",IF(AND(ISNUMBER($H89),ISNUMBER($G89),$H89&lt;$G89),"Check bind date",IF(AND($I89="Bound",$H89=""),"Bound status needs date",IF(AND(ISNUMBER($H89),$I89&lt;&gt;"Bound"),"Review disposition after bind",IF(AND(OR($I89="Quoted",$I89="Bound"),$G89=""),"Status needs quote date",IF(AND($G89="",$I89&lt;&gt;"Not Proceeding",ISNUMBER($B89),$B89&lt;TODAY()-IF(ISNUMBER(Assumptions!$B$5),Assumptions!$B$5,0)),"Review unquoted lead",IF(AND(ISNUMBER($G89),$H89="",$I89&lt;&gt;"Not Proceeding",$G89&lt;TODAY()-IF(ISNUMBER(Assumptions!$B$6),Assumptions!$B$6,0)),"Review open quote","OK"))))))))))))))))))</f>
        <v/>
      </c>
    </row>
    <row r="90">
      <c r="A90" s="17" t="n"/>
      <c r="B90" s="18" t="n"/>
      <c r="C90" s="17" t="n"/>
      <c r="D90" s="17" t="n"/>
      <c r="E90" s="17" t="n"/>
      <c r="F90" s="17" t="n"/>
      <c r="G90" s="18" t="n"/>
      <c r="H90" s="18" t="n"/>
      <c r="I90" s="17" t="n"/>
      <c r="J90" s="15">
        <f>IF($A90="","",IF(AND(ISNUMBER($B90),ISNUMBER($G90)),IFERROR($G90-$B90,""),""))</f>
        <v/>
      </c>
      <c r="K90" s="15">
        <f>IF($A90="","",IF(AND(ISNUMBER($G90),ISNUMBER($H90)),IFERROR($H90-$G90,""),""))</f>
        <v/>
      </c>
      <c r="L90" s="20">
        <f>IF($A90="","",IF(COUNTIF($A$5:$A$124,$A90)&gt;1,"Duplicate lead ID",IF($B90="","Enter lead date",IF(NOT(ISNUMBER($B90)),"Check lead date",IF($D90="","Select lead source",IF($E90="","Select product line",IF($F90="","Select owner",IF($I90="","Select disposition",IF(AND($G90&lt;&gt;"",NOT(ISNUMBER($G90))),"Check quote date",IF(AND($H90&lt;&gt;"",NOT(ISNUMBER($H90))),"Check bind date",IF(AND(ISNUMBER($G90),$G90&lt;$B90),"Check quote date",IF(AND(ISNUMBER($H90),$G90=""),"Bind date needs quote",IF(AND(ISNUMBER($H90),ISNUMBER($G90),$H90&lt;$G90),"Check bind date",IF(AND($I90="Bound",$H90=""),"Bound status needs date",IF(AND(ISNUMBER($H90),$I90&lt;&gt;"Bound"),"Review disposition after bind",IF(AND(OR($I90="Quoted",$I90="Bound"),$G90=""),"Status needs quote date",IF(AND($G90="",$I90&lt;&gt;"Not Proceeding",ISNUMBER($B90),$B90&lt;TODAY()-IF(ISNUMBER(Assumptions!$B$5),Assumptions!$B$5,0)),"Review unquoted lead",IF(AND(ISNUMBER($G90),$H90="",$I90&lt;&gt;"Not Proceeding",$G90&lt;TODAY()-IF(ISNUMBER(Assumptions!$B$6),Assumptions!$B$6,0)),"Review open quote","OK"))))))))))))))))))</f>
        <v/>
      </c>
    </row>
    <row r="91">
      <c r="A91" s="17" t="n"/>
      <c r="B91" s="18" t="n"/>
      <c r="C91" s="17" t="n"/>
      <c r="D91" s="17" t="n"/>
      <c r="E91" s="17" t="n"/>
      <c r="F91" s="17" t="n"/>
      <c r="G91" s="18" t="n"/>
      <c r="H91" s="18" t="n"/>
      <c r="I91" s="17" t="n"/>
      <c r="J91" s="12">
        <f>IF($A91="","",IF(AND(ISNUMBER($B91),ISNUMBER($G91)),IFERROR($G91-$B91,""),""))</f>
        <v/>
      </c>
      <c r="K91" s="12">
        <f>IF($A91="","",IF(AND(ISNUMBER($G91),ISNUMBER($H91)),IFERROR($H91-$G91,""),""))</f>
        <v/>
      </c>
      <c r="L91" s="19">
        <f>IF($A91="","",IF(COUNTIF($A$5:$A$124,$A91)&gt;1,"Duplicate lead ID",IF($B91="","Enter lead date",IF(NOT(ISNUMBER($B91)),"Check lead date",IF($D91="","Select lead source",IF($E91="","Select product line",IF($F91="","Select owner",IF($I91="","Select disposition",IF(AND($G91&lt;&gt;"",NOT(ISNUMBER($G91))),"Check quote date",IF(AND($H91&lt;&gt;"",NOT(ISNUMBER($H91))),"Check bind date",IF(AND(ISNUMBER($G91),$G91&lt;$B91),"Check quote date",IF(AND(ISNUMBER($H91),$G91=""),"Bind date needs quote",IF(AND(ISNUMBER($H91),ISNUMBER($G91),$H91&lt;$G91),"Check bind date",IF(AND($I91="Bound",$H91=""),"Bound status needs date",IF(AND(ISNUMBER($H91),$I91&lt;&gt;"Bound"),"Review disposition after bind",IF(AND(OR($I91="Quoted",$I91="Bound"),$G91=""),"Status needs quote date",IF(AND($G91="",$I91&lt;&gt;"Not Proceeding",ISNUMBER($B91),$B91&lt;TODAY()-IF(ISNUMBER(Assumptions!$B$5),Assumptions!$B$5,0)),"Review unquoted lead",IF(AND(ISNUMBER($G91),$H91="",$I91&lt;&gt;"Not Proceeding",$G91&lt;TODAY()-IF(ISNUMBER(Assumptions!$B$6),Assumptions!$B$6,0)),"Review open quote","OK"))))))))))))))))))</f>
        <v/>
      </c>
    </row>
    <row r="92">
      <c r="A92" s="17" t="n"/>
      <c r="B92" s="18" t="n"/>
      <c r="C92" s="17" t="n"/>
      <c r="D92" s="17" t="n"/>
      <c r="E92" s="17" t="n"/>
      <c r="F92" s="17" t="n"/>
      <c r="G92" s="18" t="n"/>
      <c r="H92" s="18" t="n"/>
      <c r="I92" s="17" t="n"/>
      <c r="J92" s="15">
        <f>IF($A92="","",IF(AND(ISNUMBER($B92),ISNUMBER($G92)),IFERROR($G92-$B92,""),""))</f>
        <v/>
      </c>
      <c r="K92" s="15">
        <f>IF($A92="","",IF(AND(ISNUMBER($G92),ISNUMBER($H92)),IFERROR($H92-$G92,""),""))</f>
        <v/>
      </c>
      <c r="L92" s="20">
        <f>IF($A92="","",IF(COUNTIF($A$5:$A$124,$A92)&gt;1,"Duplicate lead ID",IF($B92="","Enter lead date",IF(NOT(ISNUMBER($B92)),"Check lead date",IF($D92="","Select lead source",IF($E92="","Select product line",IF($F92="","Select owner",IF($I92="","Select disposition",IF(AND($G92&lt;&gt;"",NOT(ISNUMBER($G92))),"Check quote date",IF(AND($H92&lt;&gt;"",NOT(ISNUMBER($H92))),"Check bind date",IF(AND(ISNUMBER($G92),$G92&lt;$B92),"Check quote date",IF(AND(ISNUMBER($H92),$G92=""),"Bind date needs quote",IF(AND(ISNUMBER($H92),ISNUMBER($G92),$H92&lt;$G92),"Check bind date",IF(AND($I92="Bound",$H92=""),"Bound status needs date",IF(AND(ISNUMBER($H92),$I92&lt;&gt;"Bound"),"Review disposition after bind",IF(AND(OR($I92="Quoted",$I92="Bound"),$G92=""),"Status needs quote date",IF(AND($G92="",$I92&lt;&gt;"Not Proceeding",ISNUMBER($B92),$B92&lt;TODAY()-IF(ISNUMBER(Assumptions!$B$5),Assumptions!$B$5,0)),"Review unquoted lead",IF(AND(ISNUMBER($G92),$H92="",$I92&lt;&gt;"Not Proceeding",$G92&lt;TODAY()-IF(ISNUMBER(Assumptions!$B$6),Assumptions!$B$6,0)),"Review open quote","OK"))))))))))))))))))</f>
        <v/>
      </c>
    </row>
    <row r="93">
      <c r="A93" s="17" t="n"/>
      <c r="B93" s="18" t="n"/>
      <c r="C93" s="17" t="n"/>
      <c r="D93" s="17" t="n"/>
      <c r="E93" s="17" t="n"/>
      <c r="F93" s="17" t="n"/>
      <c r="G93" s="18" t="n"/>
      <c r="H93" s="18" t="n"/>
      <c r="I93" s="17" t="n"/>
      <c r="J93" s="12">
        <f>IF($A93="","",IF(AND(ISNUMBER($B93),ISNUMBER($G93)),IFERROR($G93-$B93,""),""))</f>
        <v/>
      </c>
      <c r="K93" s="12">
        <f>IF($A93="","",IF(AND(ISNUMBER($G93),ISNUMBER($H93)),IFERROR($H93-$G93,""),""))</f>
        <v/>
      </c>
      <c r="L93" s="19">
        <f>IF($A93="","",IF(COUNTIF($A$5:$A$124,$A93)&gt;1,"Duplicate lead ID",IF($B93="","Enter lead date",IF(NOT(ISNUMBER($B93)),"Check lead date",IF($D93="","Select lead source",IF($E93="","Select product line",IF($F93="","Select owner",IF($I93="","Select disposition",IF(AND($G93&lt;&gt;"",NOT(ISNUMBER($G93))),"Check quote date",IF(AND($H93&lt;&gt;"",NOT(ISNUMBER($H93))),"Check bind date",IF(AND(ISNUMBER($G93),$G93&lt;$B93),"Check quote date",IF(AND(ISNUMBER($H93),$G93=""),"Bind date needs quote",IF(AND(ISNUMBER($H93),ISNUMBER($G93),$H93&lt;$G93),"Check bind date",IF(AND($I93="Bound",$H93=""),"Bound status needs date",IF(AND(ISNUMBER($H93),$I93&lt;&gt;"Bound"),"Review disposition after bind",IF(AND(OR($I93="Quoted",$I93="Bound"),$G93=""),"Status needs quote date",IF(AND($G93="",$I93&lt;&gt;"Not Proceeding",ISNUMBER($B93),$B93&lt;TODAY()-IF(ISNUMBER(Assumptions!$B$5),Assumptions!$B$5,0)),"Review unquoted lead",IF(AND(ISNUMBER($G93),$H93="",$I93&lt;&gt;"Not Proceeding",$G93&lt;TODAY()-IF(ISNUMBER(Assumptions!$B$6),Assumptions!$B$6,0)),"Review open quote","OK"))))))))))))))))))</f>
        <v/>
      </c>
    </row>
    <row r="94">
      <c r="A94" s="17" t="n"/>
      <c r="B94" s="18" t="n"/>
      <c r="C94" s="17" t="n"/>
      <c r="D94" s="17" t="n"/>
      <c r="E94" s="17" t="n"/>
      <c r="F94" s="17" t="n"/>
      <c r="G94" s="18" t="n"/>
      <c r="H94" s="18" t="n"/>
      <c r="I94" s="17" t="n"/>
      <c r="J94" s="15">
        <f>IF($A94="","",IF(AND(ISNUMBER($B94),ISNUMBER($G94)),IFERROR($G94-$B94,""),""))</f>
        <v/>
      </c>
      <c r="K94" s="15">
        <f>IF($A94="","",IF(AND(ISNUMBER($G94),ISNUMBER($H94)),IFERROR($H94-$G94,""),""))</f>
        <v/>
      </c>
      <c r="L94" s="20">
        <f>IF($A94="","",IF(COUNTIF($A$5:$A$124,$A94)&gt;1,"Duplicate lead ID",IF($B94="","Enter lead date",IF(NOT(ISNUMBER($B94)),"Check lead date",IF($D94="","Select lead source",IF($E94="","Select product line",IF($F94="","Select owner",IF($I94="","Select disposition",IF(AND($G94&lt;&gt;"",NOT(ISNUMBER($G94))),"Check quote date",IF(AND($H94&lt;&gt;"",NOT(ISNUMBER($H94))),"Check bind date",IF(AND(ISNUMBER($G94),$G94&lt;$B94),"Check quote date",IF(AND(ISNUMBER($H94),$G94=""),"Bind date needs quote",IF(AND(ISNUMBER($H94),ISNUMBER($G94),$H94&lt;$G94),"Check bind date",IF(AND($I94="Bound",$H94=""),"Bound status needs date",IF(AND(ISNUMBER($H94),$I94&lt;&gt;"Bound"),"Review disposition after bind",IF(AND(OR($I94="Quoted",$I94="Bound"),$G94=""),"Status needs quote date",IF(AND($G94="",$I94&lt;&gt;"Not Proceeding",ISNUMBER($B94),$B94&lt;TODAY()-IF(ISNUMBER(Assumptions!$B$5),Assumptions!$B$5,0)),"Review unquoted lead",IF(AND(ISNUMBER($G94),$H94="",$I94&lt;&gt;"Not Proceeding",$G94&lt;TODAY()-IF(ISNUMBER(Assumptions!$B$6),Assumptions!$B$6,0)),"Review open quote","OK"))))))))))))))))))</f>
        <v/>
      </c>
    </row>
    <row r="95">
      <c r="A95" s="17" t="n"/>
      <c r="B95" s="18" t="n"/>
      <c r="C95" s="17" t="n"/>
      <c r="D95" s="17" t="n"/>
      <c r="E95" s="17" t="n"/>
      <c r="F95" s="17" t="n"/>
      <c r="G95" s="18" t="n"/>
      <c r="H95" s="18" t="n"/>
      <c r="I95" s="17" t="n"/>
      <c r="J95" s="12">
        <f>IF($A95="","",IF(AND(ISNUMBER($B95),ISNUMBER($G95)),IFERROR($G95-$B95,""),""))</f>
        <v/>
      </c>
      <c r="K95" s="12">
        <f>IF($A95="","",IF(AND(ISNUMBER($G95),ISNUMBER($H95)),IFERROR($H95-$G95,""),""))</f>
        <v/>
      </c>
      <c r="L95" s="19">
        <f>IF($A95="","",IF(COUNTIF($A$5:$A$124,$A95)&gt;1,"Duplicate lead ID",IF($B95="","Enter lead date",IF(NOT(ISNUMBER($B95)),"Check lead date",IF($D95="","Select lead source",IF($E95="","Select product line",IF($F95="","Select owner",IF($I95="","Select disposition",IF(AND($G95&lt;&gt;"",NOT(ISNUMBER($G95))),"Check quote date",IF(AND($H95&lt;&gt;"",NOT(ISNUMBER($H95))),"Check bind date",IF(AND(ISNUMBER($G95),$G95&lt;$B95),"Check quote date",IF(AND(ISNUMBER($H95),$G95=""),"Bind date needs quote",IF(AND(ISNUMBER($H95),ISNUMBER($G95),$H95&lt;$G95),"Check bind date",IF(AND($I95="Bound",$H95=""),"Bound status needs date",IF(AND(ISNUMBER($H95),$I95&lt;&gt;"Bound"),"Review disposition after bind",IF(AND(OR($I95="Quoted",$I95="Bound"),$G95=""),"Status needs quote date",IF(AND($G95="",$I95&lt;&gt;"Not Proceeding",ISNUMBER($B95),$B95&lt;TODAY()-IF(ISNUMBER(Assumptions!$B$5),Assumptions!$B$5,0)),"Review unquoted lead",IF(AND(ISNUMBER($G95),$H95="",$I95&lt;&gt;"Not Proceeding",$G95&lt;TODAY()-IF(ISNUMBER(Assumptions!$B$6),Assumptions!$B$6,0)),"Review open quote","OK"))))))))))))))))))</f>
        <v/>
      </c>
    </row>
    <row r="96">
      <c r="A96" s="17" t="n"/>
      <c r="B96" s="18" t="n"/>
      <c r="C96" s="17" t="n"/>
      <c r="D96" s="17" t="n"/>
      <c r="E96" s="17" t="n"/>
      <c r="F96" s="17" t="n"/>
      <c r="G96" s="18" t="n"/>
      <c r="H96" s="18" t="n"/>
      <c r="I96" s="17" t="n"/>
      <c r="J96" s="15">
        <f>IF($A96="","",IF(AND(ISNUMBER($B96),ISNUMBER($G96)),IFERROR($G96-$B96,""),""))</f>
        <v/>
      </c>
      <c r="K96" s="15">
        <f>IF($A96="","",IF(AND(ISNUMBER($G96),ISNUMBER($H96)),IFERROR($H96-$G96,""),""))</f>
        <v/>
      </c>
      <c r="L96" s="20">
        <f>IF($A96="","",IF(COUNTIF($A$5:$A$124,$A96)&gt;1,"Duplicate lead ID",IF($B96="","Enter lead date",IF(NOT(ISNUMBER($B96)),"Check lead date",IF($D96="","Select lead source",IF($E96="","Select product line",IF($F96="","Select owner",IF($I96="","Select disposition",IF(AND($G96&lt;&gt;"",NOT(ISNUMBER($G96))),"Check quote date",IF(AND($H96&lt;&gt;"",NOT(ISNUMBER($H96))),"Check bind date",IF(AND(ISNUMBER($G96),$G96&lt;$B96),"Check quote date",IF(AND(ISNUMBER($H96),$G96=""),"Bind date needs quote",IF(AND(ISNUMBER($H96),ISNUMBER($G96),$H96&lt;$G96),"Check bind date",IF(AND($I96="Bound",$H96=""),"Bound status needs date",IF(AND(ISNUMBER($H96),$I96&lt;&gt;"Bound"),"Review disposition after bind",IF(AND(OR($I96="Quoted",$I96="Bound"),$G96=""),"Status needs quote date",IF(AND($G96="",$I96&lt;&gt;"Not Proceeding",ISNUMBER($B96),$B96&lt;TODAY()-IF(ISNUMBER(Assumptions!$B$5),Assumptions!$B$5,0)),"Review unquoted lead",IF(AND(ISNUMBER($G96),$H96="",$I96&lt;&gt;"Not Proceeding",$G96&lt;TODAY()-IF(ISNUMBER(Assumptions!$B$6),Assumptions!$B$6,0)),"Review open quote","OK"))))))))))))))))))</f>
        <v/>
      </c>
    </row>
    <row r="97">
      <c r="A97" s="17" t="n"/>
      <c r="B97" s="18" t="n"/>
      <c r="C97" s="17" t="n"/>
      <c r="D97" s="17" t="n"/>
      <c r="E97" s="17" t="n"/>
      <c r="F97" s="17" t="n"/>
      <c r="G97" s="18" t="n"/>
      <c r="H97" s="18" t="n"/>
      <c r="I97" s="17" t="n"/>
      <c r="J97" s="12">
        <f>IF($A97="","",IF(AND(ISNUMBER($B97),ISNUMBER($G97)),IFERROR($G97-$B97,""),""))</f>
        <v/>
      </c>
      <c r="K97" s="12">
        <f>IF($A97="","",IF(AND(ISNUMBER($G97),ISNUMBER($H97)),IFERROR($H97-$G97,""),""))</f>
        <v/>
      </c>
      <c r="L97" s="19">
        <f>IF($A97="","",IF(COUNTIF($A$5:$A$124,$A97)&gt;1,"Duplicate lead ID",IF($B97="","Enter lead date",IF(NOT(ISNUMBER($B97)),"Check lead date",IF($D97="","Select lead source",IF($E97="","Select product line",IF($F97="","Select owner",IF($I97="","Select disposition",IF(AND($G97&lt;&gt;"",NOT(ISNUMBER($G97))),"Check quote date",IF(AND($H97&lt;&gt;"",NOT(ISNUMBER($H97))),"Check bind date",IF(AND(ISNUMBER($G97),$G97&lt;$B97),"Check quote date",IF(AND(ISNUMBER($H97),$G97=""),"Bind date needs quote",IF(AND(ISNUMBER($H97),ISNUMBER($G97),$H97&lt;$G97),"Check bind date",IF(AND($I97="Bound",$H97=""),"Bound status needs date",IF(AND(ISNUMBER($H97),$I97&lt;&gt;"Bound"),"Review disposition after bind",IF(AND(OR($I97="Quoted",$I97="Bound"),$G97=""),"Status needs quote date",IF(AND($G97="",$I97&lt;&gt;"Not Proceeding",ISNUMBER($B97),$B97&lt;TODAY()-IF(ISNUMBER(Assumptions!$B$5),Assumptions!$B$5,0)),"Review unquoted lead",IF(AND(ISNUMBER($G97),$H97="",$I97&lt;&gt;"Not Proceeding",$G97&lt;TODAY()-IF(ISNUMBER(Assumptions!$B$6),Assumptions!$B$6,0)),"Review open quote","OK"))))))))))))))))))</f>
        <v/>
      </c>
    </row>
    <row r="98">
      <c r="A98" s="17" t="n"/>
      <c r="B98" s="18" t="n"/>
      <c r="C98" s="17" t="n"/>
      <c r="D98" s="17" t="n"/>
      <c r="E98" s="17" t="n"/>
      <c r="F98" s="17" t="n"/>
      <c r="G98" s="18" t="n"/>
      <c r="H98" s="18" t="n"/>
      <c r="I98" s="17" t="n"/>
      <c r="J98" s="15">
        <f>IF($A98="","",IF(AND(ISNUMBER($B98),ISNUMBER($G98)),IFERROR($G98-$B98,""),""))</f>
        <v/>
      </c>
      <c r="K98" s="15">
        <f>IF($A98="","",IF(AND(ISNUMBER($G98),ISNUMBER($H98)),IFERROR($H98-$G98,""),""))</f>
        <v/>
      </c>
      <c r="L98" s="20">
        <f>IF($A98="","",IF(COUNTIF($A$5:$A$124,$A98)&gt;1,"Duplicate lead ID",IF($B98="","Enter lead date",IF(NOT(ISNUMBER($B98)),"Check lead date",IF($D98="","Select lead source",IF($E98="","Select product line",IF($F98="","Select owner",IF($I98="","Select disposition",IF(AND($G98&lt;&gt;"",NOT(ISNUMBER($G98))),"Check quote date",IF(AND($H98&lt;&gt;"",NOT(ISNUMBER($H98))),"Check bind date",IF(AND(ISNUMBER($G98),$G98&lt;$B98),"Check quote date",IF(AND(ISNUMBER($H98),$G98=""),"Bind date needs quote",IF(AND(ISNUMBER($H98),ISNUMBER($G98),$H98&lt;$G98),"Check bind date",IF(AND($I98="Bound",$H98=""),"Bound status needs date",IF(AND(ISNUMBER($H98),$I98&lt;&gt;"Bound"),"Review disposition after bind",IF(AND(OR($I98="Quoted",$I98="Bound"),$G98=""),"Status needs quote date",IF(AND($G98="",$I98&lt;&gt;"Not Proceeding",ISNUMBER($B98),$B98&lt;TODAY()-IF(ISNUMBER(Assumptions!$B$5),Assumptions!$B$5,0)),"Review unquoted lead",IF(AND(ISNUMBER($G98),$H98="",$I98&lt;&gt;"Not Proceeding",$G98&lt;TODAY()-IF(ISNUMBER(Assumptions!$B$6),Assumptions!$B$6,0)),"Review open quote","OK"))))))))))))))))))</f>
        <v/>
      </c>
    </row>
    <row r="99">
      <c r="A99" s="17" t="n"/>
      <c r="B99" s="18" t="n"/>
      <c r="C99" s="17" t="n"/>
      <c r="D99" s="17" t="n"/>
      <c r="E99" s="17" t="n"/>
      <c r="F99" s="17" t="n"/>
      <c r="G99" s="18" t="n"/>
      <c r="H99" s="18" t="n"/>
      <c r="I99" s="17" t="n"/>
      <c r="J99" s="12">
        <f>IF($A99="","",IF(AND(ISNUMBER($B99),ISNUMBER($G99)),IFERROR($G99-$B99,""),""))</f>
        <v/>
      </c>
      <c r="K99" s="12">
        <f>IF($A99="","",IF(AND(ISNUMBER($G99),ISNUMBER($H99)),IFERROR($H99-$G99,""),""))</f>
        <v/>
      </c>
      <c r="L99" s="19">
        <f>IF($A99="","",IF(COUNTIF($A$5:$A$124,$A99)&gt;1,"Duplicate lead ID",IF($B99="","Enter lead date",IF(NOT(ISNUMBER($B99)),"Check lead date",IF($D99="","Select lead source",IF($E99="","Select product line",IF($F99="","Select owner",IF($I99="","Select disposition",IF(AND($G99&lt;&gt;"",NOT(ISNUMBER($G99))),"Check quote date",IF(AND($H99&lt;&gt;"",NOT(ISNUMBER($H99))),"Check bind date",IF(AND(ISNUMBER($G99),$G99&lt;$B99),"Check quote date",IF(AND(ISNUMBER($H99),$G99=""),"Bind date needs quote",IF(AND(ISNUMBER($H99),ISNUMBER($G99),$H99&lt;$G99),"Check bind date",IF(AND($I99="Bound",$H99=""),"Bound status needs date",IF(AND(ISNUMBER($H99),$I99&lt;&gt;"Bound"),"Review disposition after bind",IF(AND(OR($I99="Quoted",$I99="Bound"),$G99=""),"Status needs quote date",IF(AND($G99="",$I99&lt;&gt;"Not Proceeding",ISNUMBER($B99),$B99&lt;TODAY()-IF(ISNUMBER(Assumptions!$B$5),Assumptions!$B$5,0)),"Review unquoted lead",IF(AND(ISNUMBER($G99),$H99="",$I99&lt;&gt;"Not Proceeding",$G99&lt;TODAY()-IF(ISNUMBER(Assumptions!$B$6),Assumptions!$B$6,0)),"Review open quote","OK"))))))))))))))))))</f>
        <v/>
      </c>
    </row>
    <row r="100">
      <c r="A100" s="17" t="n"/>
      <c r="B100" s="18" t="n"/>
      <c r="C100" s="17" t="n"/>
      <c r="D100" s="17" t="n"/>
      <c r="E100" s="17" t="n"/>
      <c r="F100" s="17" t="n"/>
      <c r="G100" s="18" t="n"/>
      <c r="H100" s="18" t="n"/>
      <c r="I100" s="17" t="n"/>
      <c r="J100" s="15">
        <f>IF($A100="","",IF(AND(ISNUMBER($B100),ISNUMBER($G100)),IFERROR($G100-$B100,""),""))</f>
        <v/>
      </c>
      <c r="K100" s="15">
        <f>IF($A100="","",IF(AND(ISNUMBER($G100),ISNUMBER($H100)),IFERROR($H100-$G100,""),""))</f>
        <v/>
      </c>
      <c r="L100" s="20">
        <f>IF($A100="","",IF(COUNTIF($A$5:$A$124,$A100)&gt;1,"Duplicate lead ID",IF($B100="","Enter lead date",IF(NOT(ISNUMBER($B100)),"Check lead date",IF($D100="","Select lead source",IF($E100="","Select product line",IF($F100="","Select owner",IF($I100="","Select disposition",IF(AND($G100&lt;&gt;"",NOT(ISNUMBER($G100))),"Check quote date",IF(AND($H100&lt;&gt;"",NOT(ISNUMBER($H100))),"Check bind date",IF(AND(ISNUMBER($G100),$G100&lt;$B100),"Check quote date",IF(AND(ISNUMBER($H100),$G100=""),"Bind date needs quote",IF(AND(ISNUMBER($H100),ISNUMBER($G100),$H100&lt;$G100),"Check bind date",IF(AND($I100="Bound",$H100=""),"Bound status needs date",IF(AND(ISNUMBER($H100),$I100&lt;&gt;"Bound"),"Review disposition after bind",IF(AND(OR($I100="Quoted",$I100="Bound"),$G100=""),"Status needs quote date",IF(AND($G100="",$I100&lt;&gt;"Not Proceeding",ISNUMBER($B100),$B100&lt;TODAY()-IF(ISNUMBER(Assumptions!$B$5),Assumptions!$B$5,0)),"Review unquoted lead",IF(AND(ISNUMBER($G100),$H100="",$I100&lt;&gt;"Not Proceeding",$G100&lt;TODAY()-IF(ISNUMBER(Assumptions!$B$6),Assumptions!$B$6,0)),"Review open quote","OK"))))))))))))))))))</f>
        <v/>
      </c>
    </row>
    <row r="101">
      <c r="A101" s="17" t="n"/>
      <c r="B101" s="18" t="n"/>
      <c r="C101" s="17" t="n"/>
      <c r="D101" s="17" t="n"/>
      <c r="E101" s="17" t="n"/>
      <c r="F101" s="17" t="n"/>
      <c r="G101" s="18" t="n"/>
      <c r="H101" s="18" t="n"/>
      <c r="I101" s="17" t="n"/>
      <c r="J101" s="12">
        <f>IF($A101="","",IF(AND(ISNUMBER($B101),ISNUMBER($G101)),IFERROR($G101-$B101,""),""))</f>
        <v/>
      </c>
      <c r="K101" s="12">
        <f>IF($A101="","",IF(AND(ISNUMBER($G101),ISNUMBER($H101)),IFERROR($H101-$G101,""),""))</f>
        <v/>
      </c>
      <c r="L101" s="19">
        <f>IF($A101="","",IF(COUNTIF($A$5:$A$124,$A101)&gt;1,"Duplicate lead ID",IF($B101="","Enter lead date",IF(NOT(ISNUMBER($B101)),"Check lead date",IF($D101="","Select lead source",IF($E101="","Select product line",IF($F101="","Select owner",IF($I101="","Select disposition",IF(AND($G101&lt;&gt;"",NOT(ISNUMBER($G101))),"Check quote date",IF(AND($H101&lt;&gt;"",NOT(ISNUMBER($H101))),"Check bind date",IF(AND(ISNUMBER($G101),$G101&lt;$B101),"Check quote date",IF(AND(ISNUMBER($H101),$G101=""),"Bind date needs quote",IF(AND(ISNUMBER($H101),ISNUMBER($G101),$H101&lt;$G101),"Check bind date",IF(AND($I101="Bound",$H101=""),"Bound status needs date",IF(AND(ISNUMBER($H101),$I101&lt;&gt;"Bound"),"Review disposition after bind",IF(AND(OR($I101="Quoted",$I101="Bound"),$G101=""),"Status needs quote date",IF(AND($G101="",$I101&lt;&gt;"Not Proceeding",ISNUMBER($B101),$B101&lt;TODAY()-IF(ISNUMBER(Assumptions!$B$5),Assumptions!$B$5,0)),"Review unquoted lead",IF(AND(ISNUMBER($G101),$H101="",$I101&lt;&gt;"Not Proceeding",$G101&lt;TODAY()-IF(ISNUMBER(Assumptions!$B$6),Assumptions!$B$6,0)),"Review open quote","OK"))))))))))))))))))</f>
        <v/>
      </c>
    </row>
    <row r="102">
      <c r="A102" s="17" t="n"/>
      <c r="B102" s="18" t="n"/>
      <c r="C102" s="17" t="n"/>
      <c r="D102" s="17" t="n"/>
      <c r="E102" s="17" t="n"/>
      <c r="F102" s="17" t="n"/>
      <c r="G102" s="18" t="n"/>
      <c r="H102" s="18" t="n"/>
      <c r="I102" s="17" t="n"/>
      <c r="J102" s="15">
        <f>IF($A102="","",IF(AND(ISNUMBER($B102),ISNUMBER($G102)),IFERROR($G102-$B102,""),""))</f>
        <v/>
      </c>
      <c r="K102" s="15">
        <f>IF($A102="","",IF(AND(ISNUMBER($G102),ISNUMBER($H102)),IFERROR($H102-$G102,""),""))</f>
        <v/>
      </c>
      <c r="L102" s="20">
        <f>IF($A102="","",IF(COUNTIF($A$5:$A$124,$A102)&gt;1,"Duplicate lead ID",IF($B102="","Enter lead date",IF(NOT(ISNUMBER($B102)),"Check lead date",IF($D102="","Select lead source",IF($E102="","Select product line",IF($F102="","Select owner",IF($I102="","Select disposition",IF(AND($G102&lt;&gt;"",NOT(ISNUMBER($G102))),"Check quote date",IF(AND($H102&lt;&gt;"",NOT(ISNUMBER($H102))),"Check bind date",IF(AND(ISNUMBER($G102),$G102&lt;$B102),"Check quote date",IF(AND(ISNUMBER($H102),$G102=""),"Bind date needs quote",IF(AND(ISNUMBER($H102),ISNUMBER($G102),$H102&lt;$G102),"Check bind date",IF(AND($I102="Bound",$H102=""),"Bound status needs date",IF(AND(ISNUMBER($H102),$I102&lt;&gt;"Bound"),"Review disposition after bind",IF(AND(OR($I102="Quoted",$I102="Bound"),$G102=""),"Status needs quote date",IF(AND($G102="",$I102&lt;&gt;"Not Proceeding",ISNUMBER($B102),$B102&lt;TODAY()-IF(ISNUMBER(Assumptions!$B$5),Assumptions!$B$5,0)),"Review unquoted lead",IF(AND(ISNUMBER($G102),$H102="",$I102&lt;&gt;"Not Proceeding",$G102&lt;TODAY()-IF(ISNUMBER(Assumptions!$B$6),Assumptions!$B$6,0)),"Review open quote","OK"))))))))))))))))))</f>
        <v/>
      </c>
    </row>
    <row r="103">
      <c r="A103" s="17" t="n"/>
      <c r="B103" s="18" t="n"/>
      <c r="C103" s="17" t="n"/>
      <c r="D103" s="17" t="n"/>
      <c r="E103" s="17" t="n"/>
      <c r="F103" s="17" t="n"/>
      <c r="G103" s="18" t="n"/>
      <c r="H103" s="18" t="n"/>
      <c r="I103" s="17" t="n"/>
      <c r="J103" s="12">
        <f>IF($A103="","",IF(AND(ISNUMBER($B103),ISNUMBER($G103)),IFERROR($G103-$B103,""),""))</f>
        <v/>
      </c>
      <c r="K103" s="12">
        <f>IF($A103="","",IF(AND(ISNUMBER($G103),ISNUMBER($H103)),IFERROR($H103-$G103,""),""))</f>
        <v/>
      </c>
      <c r="L103" s="19">
        <f>IF($A103="","",IF(COUNTIF($A$5:$A$124,$A103)&gt;1,"Duplicate lead ID",IF($B103="","Enter lead date",IF(NOT(ISNUMBER($B103)),"Check lead date",IF($D103="","Select lead source",IF($E103="","Select product line",IF($F103="","Select owner",IF($I103="","Select disposition",IF(AND($G103&lt;&gt;"",NOT(ISNUMBER($G103))),"Check quote date",IF(AND($H103&lt;&gt;"",NOT(ISNUMBER($H103))),"Check bind date",IF(AND(ISNUMBER($G103),$G103&lt;$B103),"Check quote date",IF(AND(ISNUMBER($H103),$G103=""),"Bind date needs quote",IF(AND(ISNUMBER($H103),ISNUMBER($G103),$H103&lt;$G103),"Check bind date",IF(AND($I103="Bound",$H103=""),"Bound status needs date",IF(AND(ISNUMBER($H103),$I103&lt;&gt;"Bound"),"Review disposition after bind",IF(AND(OR($I103="Quoted",$I103="Bound"),$G103=""),"Status needs quote date",IF(AND($G103="",$I103&lt;&gt;"Not Proceeding",ISNUMBER($B103),$B103&lt;TODAY()-IF(ISNUMBER(Assumptions!$B$5),Assumptions!$B$5,0)),"Review unquoted lead",IF(AND(ISNUMBER($G103),$H103="",$I103&lt;&gt;"Not Proceeding",$G103&lt;TODAY()-IF(ISNUMBER(Assumptions!$B$6),Assumptions!$B$6,0)),"Review open quote","OK"))))))))))))))))))</f>
        <v/>
      </c>
    </row>
    <row r="104">
      <c r="A104" s="17" t="n"/>
      <c r="B104" s="18" t="n"/>
      <c r="C104" s="17" t="n"/>
      <c r="D104" s="17" t="n"/>
      <c r="E104" s="17" t="n"/>
      <c r="F104" s="17" t="n"/>
      <c r="G104" s="18" t="n"/>
      <c r="H104" s="18" t="n"/>
      <c r="I104" s="17" t="n"/>
      <c r="J104" s="15">
        <f>IF($A104="","",IF(AND(ISNUMBER($B104),ISNUMBER($G104)),IFERROR($G104-$B104,""),""))</f>
        <v/>
      </c>
      <c r="K104" s="15">
        <f>IF($A104="","",IF(AND(ISNUMBER($G104),ISNUMBER($H104)),IFERROR($H104-$G104,""),""))</f>
        <v/>
      </c>
      <c r="L104" s="20">
        <f>IF($A104="","",IF(COUNTIF($A$5:$A$124,$A104)&gt;1,"Duplicate lead ID",IF($B104="","Enter lead date",IF(NOT(ISNUMBER($B104)),"Check lead date",IF($D104="","Select lead source",IF($E104="","Select product line",IF($F104="","Select owner",IF($I104="","Select disposition",IF(AND($G104&lt;&gt;"",NOT(ISNUMBER($G104))),"Check quote date",IF(AND($H104&lt;&gt;"",NOT(ISNUMBER($H104))),"Check bind date",IF(AND(ISNUMBER($G104),$G104&lt;$B104),"Check quote date",IF(AND(ISNUMBER($H104),$G104=""),"Bind date needs quote",IF(AND(ISNUMBER($H104),ISNUMBER($G104),$H104&lt;$G104),"Check bind date",IF(AND($I104="Bound",$H104=""),"Bound status needs date",IF(AND(ISNUMBER($H104),$I104&lt;&gt;"Bound"),"Review disposition after bind",IF(AND(OR($I104="Quoted",$I104="Bound"),$G104=""),"Status needs quote date",IF(AND($G104="",$I104&lt;&gt;"Not Proceeding",ISNUMBER($B104),$B104&lt;TODAY()-IF(ISNUMBER(Assumptions!$B$5),Assumptions!$B$5,0)),"Review unquoted lead",IF(AND(ISNUMBER($G104),$H104="",$I104&lt;&gt;"Not Proceeding",$G104&lt;TODAY()-IF(ISNUMBER(Assumptions!$B$6),Assumptions!$B$6,0)),"Review open quote","OK"))))))))))))))))))</f>
        <v/>
      </c>
    </row>
    <row r="105">
      <c r="A105" s="17" t="n"/>
      <c r="B105" s="18" t="n"/>
      <c r="C105" s="17" t="n"/>
      <c r="D105" s="17" t="n"/>
      <c r="E105" s="17" t="n"/>
      <c r="F105" s="17" t="n"/>
      <c r="G105" s="18" t="n"/>
      <c r="H105" s="18" t="n"/>
      <c r="I105" s="17" t="n"/>
      <c r="J105" s="12">
        <f>IF($A105="","",IF(AND(ISNUMBER($B105),ISNUMBER($G105)),IFERROR($G105-$B105,""),""))</f>
        <v/>
      </c>
      <c r="K105" s="12">
        <f>IF($A105="","",IF(AND(ISNUMBER($G105),ISNUMBER($H105)),IFERROR($H105-$G105,""),""))</f>
        <v/>
      </c>
      <c r="L105" s="19">
        <f>IF($A105="","",IF(COUNTIF($A$5:$A$124,$A105)&gt;1,"Duplicate lead ID",IF($B105="","Enter lead date",IF(NOT(ISNUMBER($B105)),"Check lead date",IF($D105="","Select lead source",IF($E105="","Select product line",IF($F105="","Select owner",IF($I105="","Select disposition",IF(AND($G105&lt;&gt;"",NOT(ISNUMBER($G105))),"Check quote date",IF(AND($H105&lt;&gt;"",NOT(ISNUMBER($H105))),"Check bind date",IF(AND(ISNUMBER($G105),$G105&lt;$B105),"Check quote date",IF(AND(ISNUMBER($H105),$G105=""),"Bind date needs quote",IF(AND(ISNUMBER($H105),ISNUMBER($G105),$H105&lt;$G105),"Check bind date",IF(AND($I105="Bound",$H105=""),"Bound status needs date",IF(AND(ISNUMBER($H105),$I105&lt;&gt;"Bound"),"Review disposition after bind",IF(AND(OR($I105="Quoted",$I105="Bound"),$G105=""),"Status needs quote date",IF(AND($G105="",$I105&lt;&gt;"Not Proceeding",ISNUMBER($B105),$B105&lt;TODAY()-IF(ISNUMBER(Assumptions!$B$5),Assumptions!$B$5,0)),"Review unquoted lead",IF(AND(ISNUMBER($G105),$H105="",$I105&lt;&gt;"Not Proceeding",$G105&lt;TODAY()-IF(ISNUMBER(Assumptions!$B$6),Assumptions!$B$6,0)),"Review open quote","OK"))))))))))))))))))</f>
        <v/>
      </c>
    </row>
    <row r="106">
      <c r="A106" s="17" t="n"/>
      <c r="B106" s="18" t="n"/>
      <c r="C106" s="17" t="n"/>
      <c r="D106" s="17" t="n"/>
      <c r="E106" s="17" t="n"/>
      <c r="F106" s="17" t="n"/>
      <c r="G106" s="18" t="n"/>
      <c r="H106" s="18" t="n"/>
      <c r="I106" s="17" t="n"/>
      <c r="J106" s="15">
        <f>IF($A106="","",IF(AND(ISNUMBER($B106),ISNUMBER($G106)),IFERROR($G106-$B106,""),""))</f>
        <v/>
      </c>
      <c r="K106" s="15">
        <f>IF($A106="","",IF(AND(ISNUMBER($G106),ISNUMBER($H106)),IFERROR($H106-$G106,""),""))</f>
        <v/>
      </c>
      <c r="L106" s="20">
        <f>IF($A106="","",IF(COUNTIF($A$5:$A$124,$A106)&gt;1,"Duplicate lead ID",IF($B106="","Enter lead date",IF(NOT(ISNUMBER($B106)),"Check lead date",IF($D106="","Select lead source",IF($E106="","Select product line",IF($F106="","Select owner",IF($I106="","Select disposition",IF(AND($G106&lt;&gt;"",NOT(ISNUMBER($G106))),"Check quote date",IF(AND($H106&lt;&gt;"",NOT(ISNUMBER($H106))),"Check bind date",IF(AND(ISNUMBER($G106),$G106&lt;$B106),"Check quote date",IF(AND(ISNUMBER($H106),$G106=""),"Bind date needs quote",IF(AND(ISNUMBER($H106),ISNUMBER($G106),$H106&lt;$G106),"Check bind date",IF(AND($I106="Bound",$H106=""),"Bound status needs date",IF(AND(ISNUMBER($H106),$I106&lt;&gt;"Bound"),"Review disposition after bind",IF(AND(OR($I106="Quoted",$I106="Bound"),$G106=""),"Status needs quote date",IF(AND($G106="",$I106&lt;&gt;"Not Proceeding",ISNUMBER($B106),$B106&lt;TODAY()-IF(ISNUMBER(Assumptions!$B$5),Assumptions!$B$5,0)),"Review unquoted lead",IF(AND(ISNUMBER($G106),$H106="",$I106&lt;&gt;"Not Proceeding",$G106&lt;TODAY()-IF(ISNUMBER(Assumptions!$B$6),Assumptions!$B$6,0)),"Review open quote","OK"))))))))))))))))))</f>
        <v/>
      </c>
    </row>
    <row r="107">
      <c r="A107" s="17" t="n"/>
      <c r="B107" s="18" t="n"/>
      <c r="C107" s="17" t="n"/>
      <c r="D107" s="17" t="n"/>
      <c r="E107" s="17" t="n"/>
      <c r="F107" s="17" t="n"/>
      <c r="G107" s="18" t="n"/>
      <c r="H107" s="18" t="n"/>
      <c r="I107" s="17" t="n"/>
      <c r="J107" s="12">
        <f>IF($A107="","",IF(AND(ISNUMBER($B107),ISNUMBER($G107)),IFERROR($G107-$B107,""),""))</f>
        <v/>
      </c>
      <c r="K107" s="12">
        <f>IF($A107="","",IF(AND(ISNUMBER($G107),ISNUMBER($H107)),IFERROR($H107-$G107,""),""))</f>
        <v/>
      </c>
      <c r="L107" s="19">
        <f>IF($A107="","",IF(COUNTIF($A$5:$A$124,$A107)&gt;1,"Duplicate lead ID",IF($B107="","Enter lead date",IF(NOT(ISNUMBER($B107)),"Check lead date",IF($D107="","Select lead source",IF($E107="","Select product line",IF($F107="","Select owner",IF($I107="","Select disposition",IF(AND($G107&lt;&gt;"",NOT(ISNUMBER($G107))),"Check quote date",IF(AND($H107&lt;&gt;"",NOT(ISNUMBER($H107))),"Check bind date",IF(AND(ISNUMBER($G107),$G107&lt;$B107),"Check quote date",IF(AND(ISNUMBER($H107),$G107=""),"Bind date needs quote",IF(AND(ISNUMBER($H107),ISNUMBER($G107),$H107&lt;$G107),"Check bind date",IF(AND($I107="Bound",$H107=""),"Bound status needs date",IF(AND(ISNUMBER($H107),$I107&lt;&gt;"Bound"),"Review disposition after bind",IF(AND(OR($I107="Quoted",$I107="Bound"),$G107=""),"Status needs quote date",IF(AND($G107="",$I107&lt;&gt;"Not Proceeding",ISNUMBER($B107),$B107&lt;TODAY()-IF(ISNUMBER(Assumptions!$B$5),Assumptions!$B$5,0)),"Review unquoted lead",IF(AND(ISNUMBER($G107),$H107="",$I107&lt;&gt;"Not Proceeding",$G107&lt;TODAY()-IF(ISNUMBER(Assumptions!$B$6),Assumptions!$B$6,0)),"Review open quote","OK"))))))))))))))))))</f>
        <v/>
      </c>
    </row>
    <row r="108">
      <c r="A108" s="17" t="n"/>
      <c r="B108" s="18" t="n"/>
      <c r="C108" s="17" t="n"/>
      <c r="D108" s="17" t="n"/>
      <c r="E108" s="17" t="n"/>
      <c r="F108" s="17" t="n"/>
      <c r="G108" s="18" t="n"/>
      <c r="H108" s="18" t="n"/>
      <c r="I108" s="17" t="n"/>
      <c r="J108" s="15">
        <f>IF($A108="","",IF(AND(ISNUMBER($B108),ISNUMBER($G108)),IFERROR($G108-$B108,""),""))</f>
        <v/>
      </c>
      <c r="K108" s="15">
        <f>IF($A108="","",IF(AND(ISNUMBER($G108),ISNUMBER($H108)),IFERROR($H108-$G108,""),""))</f>
        <v/>
      </c>
      <c r="L108" s="20">
        <f>IF($A108="","",IF(COUNTIF($A$5:$A$124,$A108)&gt;1,"Duplicate lead ID",IF($B108="","Enter lead date",IF(NOT(ISNUMBER($B108)),"Check lead date",IF($D108="","Select lead source",IF($E108="","Select product line",IF($F108="","Select owner",IF($I108="","Select disposition",IF(AND($G108&lt;&gt;"",NOT(ISNUMBER($G108))),"Check quote date",IF(AND($H108&lt;&gt;"",NOT(ISNUMBER($H108))),"Check bind date",IF(AND(ISNUMBER($G108),$G108&lt;$B108),"Check quote date",IF(AND(ISNUMBER($H108),$G108=""),"Bind date needs quote",IF(AND(ISNUMBER($H108),ISNUMBER($G108),$H108&lt;$G108),"Check bind date",IF(AND($I108="Bound",$H108=""),"Bound status needs date",IF(AND(ISNUMBER($H108),$I108&lt;&gt;"Bound"),"Review disposition after bind",IF(AND(OR($I108="Quoted",$I108="Bound"),$G108=""),"Status needs quote date",IF(AND($G108="",$I108&lt;&gt;"Not Proceeding",ISNUMBER($B108),$B108&lt;TODAY()-IF(ISNUMBER(Assumptions!$B$5),Assumptions!$B$5,0)),"Review unquoted lead",IF(AND(ISNUMBER($G108),$H108="",$I108&lt;&gt;"Not Proceeding",$G108&lt;TODAY()-IF(ISNUMBER(Assumptions!$B$6),Assumptions!$B$6,0)),"Review open quote","OK"))))))))))))))))))</f>
        <v/>
      </c>
    </row>
    <row r="109">
      <c r="A109" s="17" t="n"/>
      <c r="B109" s="18" t="n"/>
      <c r="C109" s="17" t="n"/>
      <c r="D109" s="17" t="n"/>
      <c r="E109" s="17" t="n"/>
      <c r="F109" s="17" t="n"/>
      <c r="G109" s="18" t="n"/>
      <c r="H109" s="18" t="n"/>
      <c r="I109" s="17" t="n"/>
      <c r="J109" s="12">
        <f>IF($A109="","",IF(AND(ISNUMBER($B109),ISNUMBER($G109)),IFERROR($G109-$B109,""),""))</f>
        <v/>
      </c>
      <c r="K109" s="12">
        <f>IF($A109="","",IF(AND(ISNUMBER($G109),ISNUMBER($H109)),IFERROR($H109-$G109,""),""))</f>
        <v/>
      </c>
      <c r="L109" s="19">
        <f>IF($A109="","",IF(COUNTIF($A$5:$A$124,$A109)&gt;1,"Duplicate lead ID",IF($B109="","Enter lead date",IF(NOT(ISNUMBER($B109)),"Check lead date",IF($D109="","Select lead source",IF($E109="","Select product line",IF($F109="","Select owner",IF($I109="","Select disposition",IF(AND($G109&lt;&gt;"",NOT(ISNUMBER($G109))),"Check quote date",IF(AND($H109&lt;&gt;"",NOT(ISNUMBER($H109))),"Check bind date",IF(AND(ISNUMBER($G109),$G109&lt;$B109),"Check quote date",IF(AND(ISNUMBER($H109),$G109=""),"Bind date needs quote",IF(AND(ISNUMBER($H109),ISNUMBER($G109),$H109&lt;$G109),"Check bind date",IF(AND($I109="Bound",$H109=""),"Bound status needs date",IF(AND(ISNUMBER($H109),$I109&lt;&gt;"Bound"),"Review disposition after bind",IF(AND(OR($I109="Quoted",$I109="Bound"),$G109=""),"Status needs quote date",IF(AND($G109="",$I109&lt;&gt;"Not Proceeding",ISNUMBER($B109),$B109&lt;TODAY()-IF(ISNUMBER(Assumptions!$B$5),Assumptions!$B$5,0)),"Review unquoted lead",IF(AND(ISNUMBER($G109),$H109="",$I109&lt;&gt;"Not Proceeding",$G109&lt;TODAY()-IF(ISNUMBER(Assumptions!$B$6),Assumptions!$B$6,0)),"Review open quote","OK"))))))))))))))))))</f>
        <v/>
      </c>
    </row>
    <row r="110">
      <c r="A110" s="17" t="n"/>
      <c r="B110" s="18" t="n"/>
      <c r="C110" s="17" t="n"/>
      <c r="D110" s="17" t="n"/>
      <c r="E110" s="17" t="n"/>
      <c r="F110" s="17" t="n"/>
      <c r="G110" s="18" t="n"/>
      <c r="H110" s="18" t="n"/>
      <c r="I110" s="17" t="n"/>
      <c r="J110" s="15">
        <f>IF($A110="","",IF(AND(ISNUMBER($B110),ISNUMBER($G110)),IFERROR($G110-$B110,""),""))</f>
        <v/>
      </c>
      <c r="K110" s="15">
        <f>IF($A110="","",IF(AND(ISNUMBER($G110),ISNUMBER($H110)),IFERROR($H110-$G110,""),""))</f>
        <v/>
      </c>
      <c r="L110" s="20">
        <f>IF($A110="","",IF(COUNTIF($A$5:$A$124,$A110)&gt;1,"Duplicate lead ID",IF($B110="","Enter lead date",IF(NOT(ISNUMBER($B110)),"Check lead date",IF($D110="","Select lead source",IF($E110="","Select product line",IF($F110="","Select owner",IF($I110="","Select disposition",IF(AND($G110&lt;&gt;"",NOT(ISNUMBER($G110))),"Check quote date",IF(AND($H110&lt;&gt;"",NOT(ISNUMBER($H110))),"Check bind date",IF(AND(ISNUMBER($G110),$G110&lt;$B110),"Check quote date",IF(AND(ISNUMBER($H110),$G110=""),"Bind date needs quote",IF(AND(ISNUMBER($H110),ISNUMBER($G110),$H110&lt;$G110),"Check bind date",IF(AND($I110="Bound",$H110=""),"Bound status needs date",IF(AND(ISNUMBER($H110),$I110&lt;&gt;"Bound"),"Review disposition after bind",IF(AND(OR($I110="Quoted",$I110="Bound"),$G110=""),"Status needs quote date",IF(AND($G110="",$I110&lt;&gt;"Not Proceeding",ISNUMBER($B110),$B110&lt;TODAY()-IF(ISNUMBER(Assumptions!$B$5),Assumptions!$B$5,0)),"Review unquoted lead",IF(AND(ISNUMBER($G110),$H110="",$I110&lt;&gt;"Not Proceeding",$G110&lt;TODAY()-IF(ISNUMBER(Assumptions!$B$6),Assumptions!$B$6,0)),"Review open quote","OK"))))))))))))))))))</f>
        <v/>
      </c>
    </row>
    <row r="111">
      <c r="A111" s="17" t="n"/>
      <c r="B111" s="18" t="n"/>
      <c r="C111" s="17" t="n"/>
      <c r="D111" s="17" t="n"/>
      <c r="E111" s="17" t="n"/>
      <c r="F111" s="17" t="n"/>
      <c r="G111" s="18" t="n"/>
      <c r="H111" s="18" t="n"/>
      <c r="I111" s="17" t="n"/>
      <c r="J111" s="12">
        <f>IF($A111="","",IF(AND(ISNUMBER($B111),ISNUMBER($G111)),IFERROR($G111-$B111,""),""))</f>
        <v/>
      </c>
      <c r="K111" s="12">
        <f>IF($A111="","",IF(AND(ISNUMBER($G111),ISNUMBER($H111)),IFERROR($H111-$G111,""),""))</f>
        <v/>
      </c>
      <c r="L111" s="19">
        <f>IF($A111="","",IF(COUNTIF($A$5:$A$124,$A111)&gt;1,"Duplicate lead ID",IF($B111="","Enter lead date",IF(NOT(ISNUMBER($B111)),"Check lead date",IF($D111="","Select lead source",IF($E111="","Select product line",IF($F111="","Select owner",IF($I111="","Select disposition",IF(AND($G111&lt;&gt;"",NOT(ISNUMBER($G111))),"Check quote date",IF(AND($H111&lt;&gt;"",NOT(ISNUMBER($H111))),"Check bind date",IF(AND(ISNUMBER($G111),$G111&lt;$B111),"Check quote date",IF(AND(ISNUMBER($H111),$G111=""),"Bind date needs quote",IF(AND(ISNUMBER($H111),ISNUMBER($G111),$H111&lt;$G111),"Check bind date",IF(AND($I111="Bound",$H111=""),"Bound status needs date",IF(AND(ISNUMBER($H111),$I111&lt;&gt;"Bound"),"Review disposition after bind",IF(AND(OR($I111="Quoted",$I111="Bound"),$G111=""),"Status needs quote date",IF(AND($G111="",$I111&lt;&gt;"Not Proceeding",ISNUMBER($B111),$B111&lt;TODAY()-IF(ISNUMBER(Assumptions!$B$5),Assumptions!$B$5,0)),"Review unquoted lead",IF(AND(ISNUMBER($G111),$H111="",$I111&lt;&gt;"Not Proceeding",$G111&lt;TODAY()-IF(ISNUMBER(Assumptions!$B$6),Assumptions!$B$6,0)),"Review open quote","OK"))))))))))))))))))</f>
        <v/>
      </c>
    </row>
    <row r="112">
      <c r="A112" s="17" t="n"/>
      <c r="B112" s="18" t="n"/>
      <c r="C112" s="17" t="n"/>
      <c r="D112" s="17" t="n"/>
      <c r="E112" s="17" t="n"/>
      <c r="F112" s="17" t="n"/>
      <c r="G112" s="18" t="n"/>
      <c r="H112" s="18" t="n"/>
      <c r="I112" s="17" t="n"/>
      <c r="J112" s="15">
        <f>IF($A112="","",IF(AND(ISNUMBER($B112),ISNUMBER($G112)),IFERROR($G112-$B112,""),""))</f>
        <v/>
      </c>
      <c r="K112" s="15">
        <f>IF($A112="","",IF(AND(ISNUMBER($G112),ISNUMBER($H112)),IFERROR($H112-$G112,""),""))</f>
        <v/>
      </c>
      <c r="L112" s="20">
        <f>IF($A112="","",IF(COUNTIF($A$5:$A$124,$A112)&gt;1,"Duplicate lead ID",IF($B112="","Enter lead date",IF(NOT(ISNUMBER($B112)),"Check lead date",IF($D112="","Select lead source",IF($E112="","Select product line",IF($F112="","Select owner",IF($I112="","Select disposition",IF(AND($G112&lt;&gt;"",NOT(ISNUMBER($G112))),"Check quote date",IF(AND($H112&lt;&gt;"",NOT(ISNUMBER($H112))),"Check bind date",IF(AND(ISNUMBER($G112),$G112&lt;$B112),"Check quote date",IF(AND(ISNUMBER($H112),$G112=""),"Bind date needs quote",IF(AND(ISNUMBER($H112),ISNUMBER($G112),$H112&lt;$G112),"Check bind date",IF(AND($I112="Bound",$H112=""),"Bound status needs date",IF(AND(ISNUMBER($H112),$I112&lt;&gt;"Bound"),"Review disposition after bind",IF(AND(OR($I112="Quoted",$I112="Bound"),$G112=""),"Status needs quote date",IF(AND($G112="",$I112&lt;&gt;"Not Proceeding",ISNUMBER($B112),$B112&lt;TODAY()-IF(ISNUMBER(Assumptions!$B$5),Assumptions!$B$5,0)),"Review unquoted lead",IF(AND(ISNUMBER($G112),$H112="",$I112&lt;&gt;"Not Proceeding",$G112&lt;TODAY()-IF(ISNUMBER(Assumptions!$B$6),Assumptions!$B$6,0)),"Review open quote","OK"))))))))))))))))))</f>
        <v/>
      </c>
    </row>
    <row r="113">
      <c r="A113" s="17" t="n"/>
      <c r="B113" s="18" t="n"/>
      <c r="C113" s="17" t="n"/>
      <c r="D113" s="17" t="n"/>
      <c r="E113" s="17" t="n"/>
      <c r="F113" s="17" t="n"/>
      <c r="G113" s="18" t="n"/>
      <c r="H113" s="18" t="n"/>
      <c r="I113" s="17" t="n"/>
      <c r="J113" s="12">
        <f>IF($A113="","",IF(AND(ISNUMBER($B113),ISNUMBER($G113)),IFERROR($G113-$B113,""),""))</f>
        <v/>
      </c>
      <c r="K113" s="12">
        <f>IF($A113="","",IF(AND(ISNUMBER($G113),ISNUMBER($H113)),IFERROR($H113-$G113,""),""))</f>
        <v/>
      </c>
      <c r="L113" s="19">
        <f>IF($A113="","",IF(COUNTIF($A$5:$A$124,$A113)&gt;1,"Duplicate lead ID",IF($B113="","Enter lead date",IF(NOT(ISNUMBER($B113)),"Check lead date",IF($D113="","Select lead source",IF($E113="","Select product line",IF($F113="","Select owner",IF($I113="","Select disposition",IF(AND($G113&lt;&gt;"",NOT(ISNUMBER($G113))),"Check quote date",IF(AND($H113&lt;&gt;"",NOT(ISNUMBER($H113))),"Check bind date",IF(AND(ISNUMBER($G113),$G113&lt;$B113),"Check quote date",IF(AND(ISNUMBER($H113),$G113=""),"Bind date needs quote",IF(AND(ISNUMBER($H113),ISNUMBER($G113),$H113&lt;$G113),"Check bind date",IF(AND($I113="Bound",$H113=""),"Bound status needs date",IF(AND(ISNUMBER($H113),$I113&lt;&gt;"Bound"),"Review disposition after bind",IF(AND(OR($I113="Quoted",$I113="Bound"),$G113=""),"Status needs quote date",IF(AND($G113="",$I113&lt;&gt;"Not Proceeding",ISNUMBER($B113),$B113&lt;TODAY()-IF(ISNUMBER(Assumptions!$B$5),Assumptions!$B$5,0)),"Review unquoted lead",IF(AND(ISNUMBER($G113),$H113="",$I113&lt;&gt;"Not Proceeding",$G113&lt;TODAY()-IF(ISNUMBER(Assumptions!$B$6),Assumptions!$B$6,0)),"Review open quote","OK"))))))))))))))))))</f>
        <v/>
      </c>
    </row>
    <row r="114">
      <c r="A114" s="17" t="n"/>
      <c r="B114" s="18" t="n"/>
      <c r="C114" s="17" t="n"/>
      <c r="D114" s="17" t="n"/>
      <c r="E114" s="17" t="n"/>
      <c r="F114" s="17" t="n"/>
      <c r="G114" s="18" t="n"/>
      <c r="H114" s="18" t="n"/>
      <c r="I114" s="17" t="n"/>
      <c r="J114" s="15">
        <f>IF($A114="","",IF(AND(ISNUMBER($B114),ISNUMBER($G114)),IFERROR($G114-$B114,""),""))</f>
        <v/>
      </c>
      <c r="K114" s="15">
        <f>IF($A114="","",IF(AND(ISNUMBER($G114),ISNUMBER($H114)),IFERROR($H114-$G114,""),""))</f>
        <v/>
      </c>
      <c r="L114" s="20">
        <f>IF($A114="","",IF(COUNTIF($A$5:$A$124,$A114)&gt;1,"Duplicate lead ID",IF($B114="","Enter lead date",IF(NOT(ISNUMBER($B114)),"Check lead date",IF($D114="","Select lead source",IF($E114="","Select product line",IF($F114="","Select owner",IF($I114="","Select disposition",IF(AND($G114&lt;&gt;"",NOT(ISNUMBER($G114))),"Check quote date",IF(AND($H114&lt;&gt;"",NOT(ISNUMBER($H114))),"Check bind date",IF(AND(ISNUMBER($G114),$G114&lt;$B114),"Check quote date",IF(AND(ISNUMBER($H114),$G114=""),"Bind date needs quote",IF(AND(ISNUMBER($H114),ISNUMBER($G114),$H114&lt;$G114),"Check bind date",IF(AND($I114="Bound",$H114=""),"Bound status needs date",IF(AND(ISNUMBER($H114),$I114&lt;&gt;"Bound"),"Review disposition after bind",IF(AND(OR($I114="Quoted",$I114="Bound"),$G114=""),"Status needs quote date",IF(AND($G114="",$I114&lt;&gt;"Not Proceeding",ISNUMBER($B114),$B114&lt;TODAY()-IF(ISNUMBER(Assumptions!$B$5),Assumptions!$B$5,0)),"Review unquoted lead",IF(AND(ISNUMBER($G114),$H114="",$I114&lt;&gt;"Not Proceeding",$G114&lt;TODAY()-IF(ISNUMBER(Assumptions!$B$6),Assumptions!$B$6,0)),"Review open quote","OK"))))))))))))))))))</f>
        <v/>
      </c>
    </row>
    <row r="115">
      <c r="A115" s="17" t="n"/>
      <c r="B115" s="18" t="n"/>
      <c r="C115" s="17" t="n"/>
      <c r="D115" s="17" t="n"/>
      <c r="E115" s="17" t="n"/>
      <c r="F115" s="17" t="n"/>
      <c r="G115" s="18" t="n"/>
      <c r="H115" s="18" t="n"/>
      <c r="I115" s="17" t="n"/>
      <c r="J115" s="12">
        <f>IF($A115="","",IF(AND(ISNUMBER($B115),ISNUMBER($G115)),IFERROR($G115-$B115,""),""))</f>
        <v/>
      </c>
      <c r="K115" s="12">
        <f>IF($A115="","",IF(AND(ISNUMBER($G115),ISNUMBER($H115)),IFERROR($H115-$G115,""),""))</f>
        <v/>
      </c>
      <c r="L115" s="19">
        <f>IF($A115="","",IF(COUNTIF($A$5:$A$124,$A115)&gt;1,"Duplicate lead ID",IF($B115="","Enter lead date",IF(NOT(ISNUMBER($B115)),"Check lead date",IF($D115="","Select lead source",IF($E115="","Select product line",IF($F115="","Select owner",IF($I115="","Select disposition",IF(AND($G115&lt;&gt;"",NOT(ISNUMBER($G115))),"Check quote date",IF(AND($H115&lt;&gt;"",NOT(ISNUMBER($H115))),"Check bind date",IF(AND(ISNUMBER($G115),$G115&lt;$B115),"Check quote date",IF(AND(ISNUMBER($H115),$G115=""),"Bind date needs quote",IF(AND(ISNUMBER($H115),ISNUMBER($G115),$H115&lt;$G115),"Check bind date",IF(AND($I115="Bound",$H115=""),"Bound status needs date",IF(AND(ISNUMBER($H115),$I115&lt;&gt;"Bound"),"Review disposition after bind",IF(AND(OR($I115="Quoted",$I115="Bound"),$G115=""),"Status needs quote date",IF(AND($G115="",$I115&lt;&gt;"Not Proceeding",ISNUMBER($B115),$B115&lt;TODAY()-IF(ISNUMBER(Assumptions!$B$5),Assumptions!$B$5,0)),"Review unquoted lead",IF(AND(ISNUMBER($G115),$H115="",$I115&lt;&gt;"Not Proceeding",$G115&lt;TODAY()-IF(ISNUMBER(Assumptions!$B$6),Assumptions!$B$6,0)),"Review open quote","OK"))))))))))))))))))</f>
        <v/>
      </c>
    </row>
    <row r="116">
      <c r="A116" s="17" t="n"/>
      <c r="B116" s="18" t="n"/>
      <c r="C116" s="17" t="n"/>
      <c r="D116" s="17" t="n"/>
      <c r="E116" s="17" t="n"/>
      <c r="F116" s="17" t="n"/>
      <c r="G116" s="18" t="n"/>
      <c r="H116" s="18" t="n"/>
      <c r="I116" s="17" t="n"/>
      <c r="J116" s="15">
        <f>IF($A116="","",IF(AND(ISNUMBER($B116),ISNUMBER($G116)),IFERROR($G116-$B116,""),""))</f>
        <v/>
      </c>
      <c r="K116" s="15">
        <f>IF($A116="","",IF(AND(ISNUMBER($G116),ISNUMBER($H116)),IFERROR($H116-$G116,""),""))</f>
        <v/>
      </c>
      <c r="L116" s="20">
        <f>IF($A116="","",IF(COUNTIF($A$5:$A$124,$A116)&gt;1,"Duplicate lead ID",IF($B116="","Enter lead date",IF(NOT(ISNUMBER($B116)),"Check lead date",IF($D116="","Select lead source",IF($E116="","Select product line",IF($F116="","Select owner",IF($I116="","Select disposition",IF(AND($G116&lt;&gt;"",NOT(ISNUMBER($G116))),"Check quote date",IF(AND($H116&lt;&gt;"",NOT(ISNUMBER($H116))),"Check bind date",IF(AND(ISNUMBER($G116),$G116&lt;$B116),"Check quote date",IF(AND(ISNUMBER($H116),$G116=""),"Bind date needs quote",IF(AND(ISNUMBER($H116),ISNUMBER($G116),$H116&lt;$G116),"Check bind date",IF(AND($I116="Bound",$H116=""),"Bound status needs date",IF(AND(ISNUMBER($H116),$I116&lt;&gt;"Bound"),"Review disposition after bind",IF(AND(OR($I116="Quoted",$I116="Bound"),$G116=""),"Status needs quote date",IF(AND($G116="",$I116&lt;&gt;"Not Proceeding",ISNUMBER($B116),$B116&lt;TODAY()-IF(ISNUMBER(Assumptions!$B$5),Assumptions!$B$5,0)),"Review unquoted lead",IF(AND(ISNUMBER($G116),$H116="",$I116&lt;&gt;"Not Proceeding",$G116&lt;TODAY()-IF(ISNUMBER(Assumptions!$B$6),Assumptions!$B$6,0)),"Review open quote","OK"))))))))))))))))))</f>
        <v/>
      </c>
    </row>
    <row r="117">
      <c r="A117" s="17" t="n"/>
      <c r="B117" s="18" t="n"/>
      <c r="C117" s="17" t="n"/>
      <c r="D117" s="17" t="n"/>
      <c r="E117" s="17" t="n"/>
      <c r="F117" s="17" t="n"/>
      <c r="G117" s="18" t="n"/>
      <c r="H117" s="18" t="n"/>
      <c r="I117" s="17" t="n"/>
      <c r="J117" s="12">
        <f>IF($A117="","",IF(AND(ISNUMBER($B117),ISNUMBER($G117)),IFERROR($G117-$B117,""),""))</f>
        <v/>
      </c>
      <c r="K117" s="12">
        <f>IF($A117="","",IF(AND(ISNUMBER($G117),ISNUMBER($H117)),IFERROR($H117-$G117,""),""))</f>
        <v/>
      </c>
      <c r="L117" s="19">
        <f>IF($A117="","",IF(COUNTIF($A$5:$A$124,$A117)&gt;1,"Duplicate lead ID",IF($B117="","Enter lead date",IF(NOT(ISNUMBER($B117)),"Check lead date",IF($D117="","Select lead source",IF($E117="","Select product line",IF($F117="","Select owner",IF($I117="","Select disposition",IF(AND($G117&lt;&gt;"",NOT(ISNUMBER($G117))),"Check quote date",IF(AND($H117&lt;&gt;"",NOT(ISNUMBER($H117))),"Check bind date",IF(AND(ISNUMBER($G117),$G117&lt;$B117),"Check quote date",IF(AND(ISNUMBER($H117),$G117=""),"Bind date needs quote",IF(AND(ISNUMBER($H117),ISNUMBER($G117),$H117&lt;$G117),"Check bind date",IF(AND($I117="Bound",$H117=""),"Bound status needs date",IF(AND(ISNUMBER($H117),$I117&lt;&gt;"Bound"),"Review disposition after bind",IF(AND(OR($I117="Quoted",$I117="Bound"),$G117=""),"Status needs quote date",IF(AND($G117="",$I117&lt;&gt;"Not Proceeding",ISNUMBER($B117),$B117&lt;TODAY()-IF(ISNUMBER(Assumptions!$B$5),Assumptions!$B$5,0)),"Review unquoted lead",IF(AND(ISNUMBER($G117),$H117="",$I117&lt;&gt;"Not Proceeding",$G117&lt;TODAY()-IF(ISNUMBER(Assumptions!$B$6),Assumptions!$B$6,0)),"Review open quote","OK"))))))))))))))))))</f>
        <v/>
      </c>
    </row>
    <row r="118">
      <c r="A118" s="17" t="n"/>
      <c r="B118" s="18" t="n"/>
      <c r="C118" s="17" t="n"/>
      <c r="D118" s="17" t="n"/>
      <c r="E118" s="17" t="n"/>
      <c r="F118" s="17" t="n"/>
      <c r="G118" s="18" t="n"/>
      <c r="H118" s="18" t="n"/>
      <c r="I118" s="17" t="n"/>
      <c r="J118" s="15">
        <f>IF($A118="","",IF(AND(ISNUMBER($B118),ISNUMBER($G118)),IFERROR($G118-$B118,""),""))</f>
        <v/>
      </c>
      <c r="K118" s="15">
        <f>IF($A118="","",IF(AND(ISNUMBER($G118),ISNUMBER($H118)),IFERROR($H118-$G118,""),""))</f>
        <v/>
      </c>
      <c r="L118" s="20">
        <f>IF($A118="","",IF(COUNTIF($A$5:$A$124,$A118)&gt;1,"Duplicate lead ID",IF($B118="","Enter lead date",IF(NOT(ISNUMBER($B118)),"Check lead date",IF($D118="","Select lead source",IF($E118="","Select product line",IF($F118="","Select owner",IF($I118="","Select disposition",IF(AND($G118&lt;&gt;"",NOT(ISNUMBER($G118))),"Check quote date",IF(AND($H118&lt;&gt;"",NOT(ISNUMBER($H118))),"Check bind date",IF(AND(ISNUMBER($G118),$G118&lt;$B118),"Check quote date",IF(AND(ISNUMBER($H118),$G118=""),"Bind date needs quote",IF(AND(ISNUMBER($H118),ISNUMBER($G118),$H118&lt;$G118),"Check bind date",IF(AND($I118="Bound",$H118=""),"Bound status needs date",IF(AND(ISNUMBER($H118),$I118&lt;&gt;"Bound"),"Review disposition after bind",IF(AND(OR($I118="Quoted",$I118="Bound"),$G118=""),"Status needs quote date",IF(AND($G118="",$I118&lt;&gt;"Not Proceeding",ISNUMBER($B118),$B118&lt;TODAY()-IF(ISNUMBER(Assumptions!$B$5),Assumptions!$B$5,0)),"Review unquoted lead",IF(AND(ISNUMBER($G118),$H118="",$I118&lt;&gt;"Not Proceeding",$G118&lt;TODAY()-IF(ISNUMBER(Assumptions!$B$6),Assumptions!$B$6,0)),"Review open quote","OK"))))))))))))))))))</f>
        <v/>
      </c>
    </row>
    <row r="119">
      <c r="A119" s="17" t="n"/>
      <c r="B119" s="18" t="n"/>
      <c r="C119" s="17" t="n"/>
      <c r="D119" s="17" t="n"/>
      <c r="E119" s="17" t="n"/>
      <c r="F119" s="17" t="n"/>
      <c r="G119" s="18" t="n"/>
      <c r="H119" s="18" t="n"/>
      <c r="I119" s="17" t="n"/>
      <c r="J119" s="12">
        <f>IF($A119="","",IF(AND(ISNUMBER($B119),ISNUMBER($G119)),IFERROR($G119-$B119,""),""))</f>
        <v/>
      </c>
      <c r="K119" s="12">
        <f>IF($A119="","",IF(AND(ISNUMBER($G119),ISNUMBER($H119)),IFERROR($H119-$G119,""),""))</f>
        <v/>
      </c>
      <c r="L119" s="19">
        <f>IF($A119="","",IF(COUNTIF($A$5:$A$124,$A119)&gt;1,"Duplicate lead ID",IF($B119="","Enter lead date",IF(NOT(ISNUMBER($B119)),"Check lead date",IF($D119="","Select lead source",IF($E119="","Select product line",IF($F119="","Select owner",IF($I119="","Select disposition",IF(AND($G119&lt;&gt;"",NOT(ISNUMBER($G119))),"Check quote date",IF(AND($H119&lt;&gt;"",NOT(ISNUMBER($H119))),"Check bind date",IF(AND(ISNUMBER($G119),$G119&lt;$B119),"Check quote date",IF(AND(ISNUMBER($H119),$G119=""),"Bind date needs quote",IF(AND(ISNUMBER($H119),ISNUMBER($G119),$H119&lt;$G119),"Check bind date",IF(AND($I119="Bound",$H119=""),"Bound status needs date",IF(AND(ISNUMBER($H119),$I119&lt;&gt;"Bound"),"Review disposition after bind",IF(AND(OR($I119="Quoted",$I119="Bound"),$G119=""),"Status needs quote date",IF(AND($G119="",$I119&lt;&gt;"Not Proceeding",ISNUMBER($B119),$B119&lt;TODAY()-IF(ISNUMBER(Assumptions!$B$5),Assumptions!$B$5,0)),"Review unquoted lead",IF(AND(ISNUMBER($G119),$H119="",$I119&lt;&gt;"Not Proceeding",$G119&lt;TODAY()-IF(ISNUMBER(Assumptions!$B$6),Assumptions!$B$6,0)),"Review open quote","OK"))))))))))))))))))</f>
        <v/>
      </c>
    </row>
    <row r="120">
      <c r="A120" s="17" t="n"/>
      <c r="B120" s="18" t="n"/>
      <c r="C120" s="17" t="n"/>
      <c r="D120" s="17" t="n"/>
      <c r="E120" s="17" t="n"/>
      <c r="F120" s="17" t="n"/>
      <c r="G120" s="18" t="n"/>
      <c r="H120" s="18" t="n"/>
      <c r="I120" s="17" t="n"/>
      <c r="J120" s="15">
        <f>IF($A120="","",IF(AND(ISNUMBER($B120),ISNUMBER($G120)),IFERROR($G120-$B120,""),""))</f>
        <v/>
      </c>
      <c r="K120" s="15">
        <f>IF($A120="","",IF(AND(ISNUMBER($G120),ISNUMBER($H120)),IFERROR($H120-$G120,""),""))</f>
        <v/>
      </c>
      <c r="L120" s="20">
        <f>IF($A120="","",IF(COUNTIF($A$5:$A$124,$A120)&gt;1,"Duplicate lead ID",IF($B120="","Enter lead date",IF(NOT(ISNUMBER($B120)),"Check lead date",IF($D120="","Select lead source",IF($E120="","Select product line",IF($F120="","Select owner",IF($I120="","Select disposition",IF(AND($G120&lt;&gt;"",NOT(ISNUMBER($G120))),"Check quote date",IF(AND($H120&lt;&gt;"",NOT(ISNUMBER($H120))),"Check bind date",IF(AND(ISNUMBER($G120),$G120&lt;$B120),"Check quote date",IF(AND(ISNUMBER($H120),$G120=""),"Bind date needs quote",IF(AND(ISNUMBER($H120),ISNUMBER($G120),$H120&lt;$G120),"Check bind date",IF(AND($I120="Bound",$H120=""),"Bound status needs date",IF(AND(ISNUMBER($H120),$I120&lt;&gt;"Bound"),"Review disposition after bind",IF(AND(OR($I120="Quoted",$I120="Bound"),$G120=""),"Status needs quote date",IF(AND($G120="",$I120&lt;&gt;"Not Proceeding",ISNUMBER($B120),$B120&lt;TODAY()-IF(ISNUMBER(Assumptions!$B$5),Assumptions!$B$5,0)),"Review unquoted lead",IF(AND(ISNUMBER($G120),$H120="",$I120&lt;&gt;"Not Proceeding",$G120&lt;TODAY()-IF(ISNUMBER(Assumptions!$B$6),Assumptions!$B$6,0)),"Review open quote","OK"))))))))))))))))))</f>
        <v/>
      </c>
    </row>
    <row r="121">
      <c r="A121" s="17" t="n"/>
      <c r="B121" s="18" t="n"/>
      <c r="C121" s="17" t="n"/>
      <c r="D121" s="17" t="n"/>
      <c r="E121" s="17" t="n"/>
      <c r="F121" s="17" t="n"/>
      <c r="G121" s="18" t="n"/>
      <c r="H121" s="18" t="n"/>
      <c r="I121" s="17" t="n"/>
      <c r="J121" s="12">
        <f>IF($A121="","",IF(AND(ISNUMBER($B121),ISNUMBER($G121)),IFERROR($G121-$B121,""),""))</f>
        <v/>
      </c>
      <c r="K121" s="12">
        <f>IF($A121="","",IF(AND(ISNUMBER($G121),ISNUMBER($H121)),IFERROR($H121-$G121,""),""))</f>
        <v/>
      </c>
      <c r="L121" s="19">
        <f>IF($A121="","",IF(COUNTIF($A$5:$A$124,$A121)&gt;1,"Duplicate lead ID",IF($B121="","Enter lead date",IF(NOT(ISNUMBER($B121)),"Check lead date",IF($D121="","Select lead source",IF($E121="","Select product line",IF($F121="","Select owner",IF($I121="","Select disposition",IF(AND($G121&lt;&gt;"",NOT(ISNUMBER($G121))),"Check quote date",IF(AND($H121&lt;&gt;"",NOT(ISNUMBER($H121))),"Check bind date",IF(AND(ISNUMBER($G121),$G121&lt;$B121),"Check quote date",IF(AND(ISNUMBER($H121),$G121=""),"Bind date needs quote",IF(AND(ISNUMBER($H121),ISNUMBER($G121),$H121&lt;$G121),"Check bind date",IF(AND($I121="Bound",$H121=""),"Bound status needs date",IF(AND(ISNUMBER($H121),$I121&lt;&gt;"Bound"),"Review disposition after bind",IF(AND(OR($I121="Quoted",$I121="Bound"),$G121=""),"Status needs quote date",IF(AND($G121="",$I121&lt;&gt;"Not Proceeding",ISNUMBER($B121),$B121&lt;TODAY()-IF(ISNUMBER(Assumptions!$B$5),Assumptions!$B$5,0)),"Review unquoted lead",IF(AND(ISNUMBER($G121),$H121="",$I121&lt;&gt;"Not Proceeding",$G121&lt;TODAY()-IF(ISNUMBER(Assumptions!$B$6),Assumptions!$B$6,0)),"Review open quote","OK"))))))))))))))))))</f>
        <v/>
      </c>
    </row>
    <row r="122">
      <c r="A122" s="17" t="n"/>
      <c r="B122" s="18" t="n"/>
      <c r="C122" s="17" t="n"/>
      <c r="D122" s="17" t="n"/>
      <c r="E122" s="17" t="n"/>
      <c r="F122" s="17" t="n"/>
      <c r="G122" s="18" t="n"/>
      <c r="H122" s="18" t="n"/>
      <c r="I122" s="17" t="n"/>
      <c r="J122" s="15">
        <f>IF($A122="","",IF(AND(ISNUMBER($B122),ISNUMBER($G122)),IFERROR($G122-$B122,""),""))</f>
        <v/>
      </c>
      <c r="K122" s="15">
        <f>IF($A122="","",IF(AND(ISNUMBER($G122),ISNUMBER($H122)),IFERROR($H122-$G122,""),""))</f>
        <v/>
      </c>
      <c r="L122" s="20">
        <f>IF($A122="","",IF(COUNTIF($A$5:$A$124,$A122)&gt;1,"Duplicate lead ID",IF($B122="","Enter lead date",IF(NOT(ISNUMBER($B122)),"Check lead date",IF($D122="","Select lead source",IF($E122="","Select product line",IF($F122="","Select owner",IF($I122="","Select disposition",IF(AND($G122&lt;&gt;"",NOT(ISNUMBER($G122))),"Check quote date",IF(AND($H122&lt;&gt;"",NOT(ISNUMBER($H122))),"Check bind date",IF(AND(ISNUMBER($G122),$G122&lt;$B122),"Check quote date",IF(AND(ISNUMBER($H122),$G122=""),"Bind date needs quote",IF(AND(ISNUMBER($H122),ISNUMBER($G122),$H122&lt;$G122),"Check bind date",IF(AND($I122="Bound",$H122=""),"Bound status needs date",IF(AND(ISNUMBER($H122),$I122&lt;&gt;"Bound"),"Review disposition after bind",IF(AND(OR($I122="Quoted",$I122="Bound"),$G122=""),"Status needs quote date",IF(AND($G122="",$I122&lt;&gt;"Not Proceeding",ISNUMBER($B122),$B122&lt;TODAY()-IF(ISNUMBER(Assumptions!$B$5),Assumptions!$B$5,0)),"Review unquoted lead",IF(AND(ISNUMBER($G122),$H122="",$I122&lt;&gt;"Not Proceeding",$G122&lt;TODAY()-IF(ISNUMBER(Assumptions!$B$6),Assumptions!$B$6,0)),"Review open quote","OK"))))))))))))))))))</f>
        <v/>
      </c>
    </row>
    <row r="123">
      <c r="A123" s="17" t="n"/>
      <c r="B123" s="18" t="n"/>
      <c r="C123" s="17" t="n"/>
      <c r="D123" s="17" t="n"/>
      <c r="E123" s="17" t="n"/>
      <c r="F123" s="17" t="n"/>
      <c r="G123" s="18" t="n"/>
      <c r="H123" s="18" t="n"/>
      <c r="I123" s="17" t="n"/>
      <c r="J123" s="12">
        <f>IF($A123="","",IF(AND(ISNUMBER($B123),ISNUMBER($G123)),IFERROR($G123-$B123,""),""))</f>
        <v/>
      </c>
      <c r="K123" s="12">
        <f>IF($A123="","",IF(AND(ISNUMBER($G123),ISNUMBER($H123)),IFERROR($H123-$G123,""),""))</f>
        <v/>
      </c>
      <c r="L123" s="19">
        <f>IF($A123="","",IF(COUNTIF($A$5:$A$124,$A123)&gt;1,"Duplicate lead ID",IF($B123="","Enter lead date",IF(NOT(ISNUMBER($B123)),"Check lead date",IF($D123="","Select lead source",IF($E123="","Select product line",IF($F123="","Select owner",IF($I123="","Select disposition",IF(AND($G123&lt;&gt;"",NOT(ISNUMBER($G123))),"Check quote date",IF(AND($H123&lt;&gt;"",NOT(ISNUMBER($H123))),"Check bind date",IF(AND(ISNUMBER($G123),$G123&lt;$B123),"Check quote date",IF(AND(ISNUMBER($H123),$G123=""),"Bind date needs quote",IF(AND(ISNUMBER($H123),ISNUMBER($G123),$H123&lt;$G123),"Check bind date",IF(AND($I123="Bound",$H123=""),"Bound status needs date",IF(AND(ISNUMBER($H123),$I123&lt;&gt;"Bound"),"Review disposition after bind",IF(AND(OR($I123="Quoted",$I123="Bound"),$G123=""),"Status needs quote date",IF(AND($G123="",$I123&lt;&gt;"Not Proceeding",ISNUMBER($B123),$B123&lt;TODAY()-IF(ISNUMBER(Assumptions!$B$5),Assumptions!$B$5,0)),"Review unquoted lead",IF(AND(ISNUMBER($G123),$H123="",$I123&lt;&gt;"Not Proceeding",$G123&lt;TODAY()-IF(ISNUMBER(Assumptions!$B$6),Assumptions!$B$6,0)),"Review open quote","OK"))))))))))))))))))</f>
        <v/>
      </c>
    </row>
    <row r="124">
      <c r="A124" s="17" t="n"/>
      <c r="B124" s="18" t="n"/>
      <c r="C124" s="17" t="n"/>
      <c r="D124" s="17" t="n"/>
      <c r="E124" s="17" t="n"/>
      <c r="F124" s="17" t="n"/>
      <c r="G124" s="18" t="n"/>
      <c r="H124" s="18" t="n"/>
      <c r="I124" s="17" t="n"/>
      <c r="J124" s="15">
        <f>IF($A124="","",IF(AND(ISNUMBER($B124),ISNUMBER($G124)),IFERROR($G124-$B124,""),""))</f>
        <v/>
      </c>
      <c r="K124" s="15">
        <f>IF($A124="","",IF(AND(ISNUMBER($G124),ISNUMBER($H124)),IFERROR($H124-$G124,""),""))</f>
        <v/>
      </c>
      <c r="L124" s="20">
        <f>IF($A124="","",IF(COUNTIF($A$5:$A$124,$A124)&gt;1,"Duplicate lead ID",IF($B124="","Enter lead date",IF(NOT(ISNUMBER($B124)),"Check lead date",IF($D124="","Select lead source",IF($E124="","Select product line",IF($F124="","Select owner",IF($I124="","Select disposition",IF(AND($G124&lt;&gt;"",NOT(ISNUMBER($G124))),"Check quote date",IF(AND($H124&lt;&gt;"",NOT(ISNUMBER($H124))),"Check bind date",IF(AND(ISNUMBER($G124),$G124&lt;$B124),"Check quote date",IF(AND(ISNUMBER($H124),$G124=""),"Bind date needs quote",IF(AND(ISNUMBER($H124),ISNUMBER($G124),$H124&lt;$G124),"Check bind date",IF(AND($I124="Bound",$H124=""),"Bound status needs date",IF(AND(ISNUMBER($H124),$I124&lt;&gt;"Bound"),"Review disposition after bind",IF(AND(OR($I124="Quoted",$I124="Bound"),$G124=""),"Status needs quote date",IF(AND($G124="",$I124&lt;&gt;"Not Proceeding",ISNUMBER($B124),$B124&lt;TODAY()-IF(ISNUMBER(Assumptions!$B$5),Assumptions!$B$5,0)),"Review unquoted lead",IF(AND(ISNUMBER($G124),$H124="",$I124&lt;&gt;"Not Proceeding",$G124&lt;TODAY()-IF(ISNUMBER(Assumptions!$B$6),Assumptions!$B$6,0)),"Review open quote","OK"))))))))))))))))))</f>
        <v/>
      </c>
    </row>
  </sheetData>
  <autoFilter ref="A4:L124"/>
  <mergeCells count="1">
    <mergeCell ref="A1:L1"/>
  </mergeCells>
  <conditionalFormatting sqref="L5:L124">
    <cfRule type="expression" priority="1" dxfId="1">
      <formula>AND($A5&lt;&gt;"",$L5="OK")</formula>
    </cfRule>
    <cfRule type="expression" priority="2" dxfId="0">
      <formula>AND($A5&lt;&gt;"",$L5&lt;&gt;"",$L5&lt;&gt;"OK")</formula>
    </cfRule>
  </conditionalFormatting>
  <conditionalFormatting sqref="I5:I124">
    <cfRule type="expression" priority="3" dxfId="1">
      <formula>$I5="Bound"</formula>
    </cfRule>
  </conditionalFormatting>
  <dataValidations count="5">
    <dataValidation sqref="D5:D124" showDropDown="0" showInputMessage="1" showErrorMessage="1" allowBlank="0" errorTitle="Select a listed source" error="Choose a lead source from the Assumptions list." promptTitle="Lead source" prompt="Select the administrative source for this lead." type="list">
      <formula1>$N$3:$N$8</formula1>
    </dataValidation>
    <dataValidation sqref="E5:E124" showDropDown="0" showInputMessage="0" showErrorMessage="1" allowBlank="0" errorTitle="Select a listed product line" error="Choose a product line from the Assumptions list." type="list">
      <formula1>$O$3:$O$7</formula1>
    </dataValidation>
    <dataValidation sqref="F5:F124" showDropDown="0" showInputMessage="0" showErrorMessage="1" allowBlank="0" errorTitle="Select a listed owner" error="Choose an owner from the Assumptions list." type="list">
      <formula1>$P$3:$P$6</formula1>
    </dataValidation>
    <dataValidation sqref="I5:I124" showDropDown="0" showInputMessage="0" showErrorMessage="1" allowBlank="0" errorTitle="Select a listed disposition" error="Choose a disposition from the Assumptions list." type="list">
      <formula1>$Q$3:$Q$7</formula1>
    </dataValidation>
    <dataValidation sqref="B5:B124 G5:H124" showDropDown="0" showInputMessage="1" showErrorMessage="1" allowBlank="0" errorTitle="Check the date" error="Enter a date within the editable date limits on Assumptions." promptTitle="Administrative date" prompt="Use MM/DD/YYYY and review milestone order." type="date" operator="between">
      <formula1>$R$3</formula1>
      <formula2>$R$4</formula2>
    </dataValidation>
  </dataValidations>
  <pageMargins left="0.25" right="0.25" top="0.5" bottom="0.5" header="0.2" footer="0.2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" customWidth="1" min="3" max="3"/>
    <col width="22" customWidth="1" min="4" max="4"/>
    <col width="23" customWidth="1" min="5" max="5"/>
    <col width="23" customWidth="1" min="6" max="6"/>
    <col width="19" customWidth="1" min="7" max="7"/>
  </cols>
  <sheetData>
    <row r="1" ht="28" customHeight="1">
      <c r="A1" s="1" t="inlineStr">
        <is>
          <t>Editable Assumptions and Stable Lists</t>
        </is>
      </c>
      <c r="B1" s="26" t="n"/>
      <c r="C1" s="26" t="n"/>
      <c r="D1" s="26" t="n"/>
      <c r="E1" s="26" t="n"/>
      <c r="F1" s="26" t="n"/>
      <c r="G1" s="27" t="n"/>
    </row>
    <row r="2">
      <c r="A2" s="8" t="inlineStr">
        <is>
          <t>Assumption</t>
        </is>
      </c>
      <c r="B2" s="8" t="inlineStr">
        <is>
          <t>Value</t>
        </is>
      </c>
      <c r="D2" s="8" t="inlineStr">
        <is>
          <t>Lead Sources</t>
        </is>
      </c>
      <c r="E2" s="8" t="inlineStr">
        <is>
          <t>Product Lines</t>
        </is>
      </c>
      <c r="F2" s="8" t="inlineStr">
        <is>
          <t>Owners</t>
        </is>
      </c>
      <c r="G2" s="8" t="inlineStr">
        <is>
          <t>Dispositions</t>
        </is>
      </c>
    </row>
    <row r="3">
      <c r="A3" s="21" t="inlineStr">
        <is>
          <t>Analysis Start</t>
        </is>
      </c>
      <c r="B3" s="22" t="n">
        <v>46155</v>
      </c>
      <c r="D3" s="17" t="inlineStr">
        <is>
          <t>Referral</t>
        </is>
      </c>
      <c r="E3" s="17" t="inlineStr">
        <is>
          <t>Personal Auto</t>
        </is>
      </c>
      <c r="F3" s="17" t="inlineStr">
        <is>
          <t>Fictional Avery Lane</t>
        </is>
      </c>
      <c r="G3" s="17" t="inlineStr">
        <is>
          <t>New</t>
        </is>
      </c>
    </row>
    <row r="4">
      <c r="A4" s="23" t="inlineStr">
        <is>
          <t>Analysis End</t>
        </is>
      </c>
      <c r="B4" s="22" t="n">
        <v>46275</v>
      </c>
      <c r="D4" s="17" t="inlineStr">
        <is>
          <t>Website Inquiry</t>
        </is>
      </c>
      <c r="E4" s="17" t="inlineStr">
        <is>
          <t>Homeowners</t>
        </is>
      </c>
      <c r="F4" s="17" t="inlineStr">
        <is>
          <t>Fictional Jordan Brook</t>
        </is>
      </c>
      <c r="G4" s="17" t="inlineStr">
        <is>
          <t>Contacting</t>
        </is>
      </c>
    </row>
    <row r="5">
      <c r="A5" s="21" t="inlineStr">
        <is>
          <t>Unquoted Review After (days)</t>
        </is>
      </c>
      <c r="B5" s="24" t="n">
        <v>14</v>
      </c>
      <c r="D5" s="17" t="inlineStr">
        <is>
          <t>Community Event</t>
        </is>
      </c>
      <c r="E5" s="17" t="inlineStr">
        <is>
          <t>Businessowners</t>
        </is>
      </c>
      <c r="F5" s="17" t="inlineStr">
        <is>
          <t>Fictional Morgan Field</t>
        </is>
      </c>
      <c r="G5" s="17" t="inlineStr">
        <is>
          <t>Quoted</t>
        </is>
      </c>
    </row>
    <row r="6">
      <c r="A6" s="23" t="inlineStr">
        <is>
          <t>Open Quote Review After (days)</t>
        </is>
      </c>
      <c r="B6" s="24" t="n">
        <v>21</v>
      </c>
      <c r="D6" s="17" t="inlineStr">
        <is>
          <t>Agency Call</t>
        </is>
      </c>
      <c r="E6" s="17" t="inlineStr">
        <is>
          <t>General Liability</t>
        </is>
      </c>
      <c r="F6" s="17" t="inlineStr">
        <is>
          <t>Fictional Casey North</t>
        </is>
      </c>
      <c r="G6" s="17" t="inlineStr">
        <is>
          <t>Bound</t>
        </is>
      </c>
    </row>
    <row r="7">
      <c r="A7" s="21" t="inlineStr">
        <is>
          <t>Earliest Allowed Date</t>
        </is>
      </c>
      <c r="B7" s="22" t="n">
        <v>45545</v>
      </c>
      <c r="D7" s="17" t="inlineStr">
        <is>
          <t>Partner Introduction</t>
        </is>
      </c>
      <c r="E7" s="17" t="inlineStr">
        <is>
          <t>Workers Compensation</t>
        </is>
      </c>
      <c r="F7" s="17" t="n"/>
      <c r="G7" s="17" t="inlineStr">
        <is>
          <t>Not Proceeding</t>
        </is>
      </c>
    </row>
    <row r="8">
      <c r="A8" s="23" t="inlineStr">
        <is>
          <t>Latest Allowed Date</t>
        </is>
      </c>
      <c r="B8" s="22" t="n">
        <v>46640</v>
      </c>
      <c r="D8" s="17" t="inlineStr">
        <is>
          <t>Walk-In</t>
        </is>
      </c>
      <c r="E8" s="17" t="n"/>
      <c r="F8" s="17" t="n"/>
      <c r="G8" s="17" t="n"/>
    </row>
    <row r="9"/>
    <row r="10" ht="46" customHeight="1">
      <c r="A10" s="25" t="inlineStr">
        <is>
          <t>Pale gold cells are editable. Review-day limits create human follow-up prompts only; they do not establish service, coverage, or compliance requirements.</t>
        </is>
      </c>
    </row>
  </sheetData>
  <mergeCells count="1">
    <mergeCell ref="A1:G1"/>
  </mergeCells>
  <conditionalFormatting sqref="B3:B4">
    <cfRule type="expression" priority="1" dxfId="0">
      <formula>$B$3&gt;$B$4</formula>
    </cfRule>
  </conditionalFormatting>
  <conditionalFormatting sqref="B7:B8">
    <cfRule type="expression" priority="2" dxfId="0">
      <formula>$B$7&gt;$B$8</formula>
    </cfRule>
  </conditionalFormatting>
  <dataValidations count="2">
    <dataValidation sqref="B3:B4 B7:B8" showDropDown="0" showInputMessage="0" showErrorMessage="1" allowBlank="0" errorTitle="Enter a valid date" error="Use a valid Excel date in MM/DD/YYYY format." type="date" operator="between">
      <formula1>1</formula1>
      <formula2>2958465</formula2>
    </dataValidation>
    <dataValidation sqref="B5:B6" showDropDown="0" showInputMessage="0" showErrorMessage="1" allowBlank="0" errorTitle="Enter a valid day limit" error="Enter a whole number from 0 through 365." type="whole" operator="between">
      <formula1>0</formula1>
      <formula2>365</formula2>
    </dataValidation>
  </dataValidations>
  <pageMargins left="0.25" right="0.25" top="0.5" bottom="0.5" header="0.2" footer="0.2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Insurance Agency</dc:creator>
  <dc:title xmlns:dc="http://purl.org/dc/elements/1.1/">Insurance Conversion Rate Calculator</dc:title>
  <dc:subject xmlns:dc="http://purl.org/dc/elements/1.1/">Administrative lead-to-quote and quote-to-bind conversion tracking</dc:subject>
  <dcterms:created xmlns:dcterms="http://purl.org/dc/terms/" xmlns:xsi="http://www.w3.org/2001/XMLSchema-instance" xsi:type="dcterms:W3CDTF">2026-09-10T01:58:46Z</dcterms:created>
  <dcterms:modified xmlns:dcterms="http://purl.org/dc/terms/" xmlns:xsi="http://www.w3.org/2001/XMLSchema-instance" xsi:type="dcterms:W3CDTF">2026-09-10T01:58:46+00:00Z</dcterms:modified>
</cp:coreProperties>
</file>