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Request Log" sheetId="2" state="visible" r:id="rId2"/>
    <sheet xmlns:r="http://schemas.openxmlformats.org/officeDocument/2006/relationships" name="Lists" sheetId="3" state="visible" r:id="rId3"/>
  </sheets>
  <definedNames>
    <definedName name="_xlnm._FilterDatabase" localSheetId="1" hidden="1">'Request Log'!$A$1:$S$121</definedName>
    <definedName name="_xlnm._FilterDatabase" localSheetId="2" hidden="1">'Lists'!$E$1:$H$11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0.0 &quot;days&quot;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color rgb="00243746"/>
      <sz val="10"/>
    </font>
    <font>
      <name val="Calibri"/>
      <color rgb="00243746"/>
      <sz val="10"/>
    </font>
    <font>
      <name val="Calibri"/>
      <i val="1"/>
      <color rgb="00B5472F"/>
      <sz val="10"/>
    </font>
  </fonts>
  <fills count="8">
    <fill>
      <patternFill/>
    </fill>
    <fill>
      <patternFill patternType="gray125"/>
    </fill>
    <fill>
      <patternFill patternType="solid">
        <fgColor rgb="00173B57"/>
      </patternFill>
    </fill>
    <fill>
      <patternFill patternType="solid">
        <fgColor rgb="00E56A2A"/>
      </patternFill>
    </fill>
    <fill>
      <patternFill patternType="solid">
        <fgColor rgb="00F3F7F8"/>
      </patternFill>
    </fill>
    <fill>
      <patternFill patternType="solid">
        <fgColor rgb="00FFFFFF"/>
      </patternFill>
    </fill>
    <fill>
      <patternFill patternType="solid">
        <fgColor rgb="00FFF1D9"/>
      </patternFill>
    </fill>
    <fill>
      <patternFill patternType="solid">
        <fgColor rgb="00E9EEF0"/>
      </patternFill>
    </fill>
  </fills>
  <borders count="2">
    <border>
      <left/>
      <right/>
      <top/>
      <bottom/>
      <diagonal/>
    </border>
    <border>
      <left style="thin">
        <color rgb="00C8D6DC"/>
      </left>
      <right style="thin">
        <color rgb="00C8D6DC"/>
      </right>
      <top style="thin">
        <color rgb="00C8D6DC"/>
      </top>
      <bottom style="thin">
        <color rgb="00C8D6DC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1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vertical="top"/>
    </xf>
    <xf numFmtId="164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vertical="top"/>
    </xf>
    <xf numFmtId="1" fontId="3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vertical="top"/>
    </xf>
    <xf numFmtId="1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vertical="top"/>
    </xf>
    <xf numFmtId="165" fontId="3" fillId="5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0" fontId="3" fillId="6" borderId="1" applyAlignment="1" pivotButton="0" quotePrefix="0" xfId="0">
      <alignment vertical="top"/>
    </xf>
    <xf numFmtId="164" fontId="3" fillId="6" borderId="1" applyAlignment="1" pivotButton="0" quotePrefix="0" xfId="0">
      <alignment vertical="top"/>
    </xf>
    <xf numFmtId="0" fontId="3" fillId="6" borderId="1" applyAlignment="1" pivotButton="0" quotePrefix="0" xfId="0">
      <alignment vertical="top" wrapText="1"/>
    </xf>
    <xf numFmtId="1" fontId="3" fillId="7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center" vertical="center"/>
    </xf>
    <xf numFmtId="0" fontId="3" fillId="7" borderId="1" applyAlignment="1" pivotButton="0" quotePrefix="0" xfId="0">
      <alignment vertical="top" wrapText="1"/>
    </xf>
    <xf numFmtId="164" fontId="3" fillId="6" borderId="1" applyAlignment="1" pivotButton="0" quotePrefix="0" xfId="0">
      <alignment horizontal="center" vertical="center"/>
    </xf>
    <xf numFmtId="1" fontId="3" fillId="6" borderId="1" applyAlignment="1" pivotButton="0" quotePrefix="0" xfId="0">
      <alignment horizontal="center" vertical="center"/>
    </xf>
    <xf numFmtId="0" fontId="2" fillId="0" borderId="0" applyAlignment="1" pivotButton="0" quotePrefix="0" xfId="0">
      <alignment vertical="top"/>
    </xf>
  </cellXfs>
  <cellStyles count="1">
    <cellStyle name="Normal" xfId="0" builtinId="0" hidden="0"/>
  </cellStyles>
  <dxfs count="7">
    <dxf>
      <font>
        <name val="Calibri"/>
        <b val="1"/>
        <color rgb="00FFFFFF"/>
        <sz val="10"/>
      </font>
      <fill>
        <patternFill patternType="solid">
          <fgColor rgb="00B5472F"/>
        </patternFill>
      </fill>
    </dxf>
    <dxf>
      <font>
        <name val="Calibri"/>
        <b val="1"/>
        <color rgb="00B5472F"/>
        <sz val="10"/>
      </font>
      <fill>
        <patternFill patternType="solid">
          <fgColor rgb="00FCE4D6"/>
        </patternFill>
      </fill>
    </dxf>
    <dxf>
      <font>
        <name val="Calibri"/>
        <b val="1"/>
        <color rgb="000F7B78"/>
        <sz val="10"/>
      </font>
      <fill>
        <patternFill patternType="solid">
          <fgColor rgb="00DDEFE8"/>
        </patternFill>
      </fill>
    </dxf>
    <dxf>
      <font>
        <name val="Calibri"/>
        <b val="1"/>
        <color rgb="00B5472F"/>
        <sz val="10"/>
      </font>
      <fill>
        <patternFill patternType="solid">
          <fgColor rgb="00F4CCCC"/>
        </patternFill>
      </fill>
    </dxf>
    <dxf>
      <font>
        <name val="Calibri"/>
        <b val="1"/>
        <color rgb="00243746"/>
        <sz val="10"/>
      </font>
      <fill>
        <patternFill patternType="solid">
          <fgColor rgb="00FFF2CC"/>
        </patternFill>
      </fill>
    </dxf>
    <dxf>
      <font>
        <name val="Calibri"/>
        <color rgb="0065747B"/>
        <sz val="10"/>
      </font>
      <fill>
        <patternFill patternType="solid">
          <fgColor rgb="00E2E7E9"/>
        </patternFill>
      </fill>
    </dxf>
    <dxf>
      <font>
        <name val="Calibri"/>
        <b val="1"/>
        <color rgb="00FFFFFF"/>
        <sz val="10"/>
      </font>
      <fill>
        <patternFill patternType="solid">
          <fgColor rgb="008064A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Requests by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'Summary'!E1</f>
            </strRef>
          </tx>
          <spPr>
            <a:solidFill xmlns:a="http://schemas.openxmlformats.org/drawingml/2006/main">
              <a:srgbClr val="0F7B78"/>
            </a:solidFill>
            <a:ln xmlns:a="http://schemas.openxmlformats.org/drawingml/2006/main">
              <a:solidFill>
                <a:srgbClr val="0F7B78"/>
              </a:solidFill>
              <a:prstDash val="solid"/>
            </a:ln>
          </spPr>
          <cat>
            <numRef>
              <f>'Summary'!$D$2:$D$8</f>
            </numRef>
          </cat>
          <val>
            <numRef>
              <f>'Summary'!$E$2:$E$8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Requests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1</row>
      <rowOff>0</rowOff>
    </from>
    <ext cx="450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73B57"/>
    <outlinePr summaryBelow="1" summaryRight="1"/>
    <pageSetUpPr/>
  </sheetPr>
  <dimension ref="A1:E12"/>
  <sheetViews>
    <sheetView showGridLines="0" zoomScale="9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3" customWidth="1" min="2" max="2"/>
    <col width="3" customWidth="1" min="3" max="3"/>
    <col width="25" customWidth="1" min="4" max="4"/>
    <col width="11" customWidth="1" min="5" max="5"/>
    <col width="3" customWidth="1" min="6" max="6"/>
  </cols>
  <sheetData>
    <row r="1" ht="30" customHeight="1">
      <c r="A1" s="1" t="inlineStr">
        <is>
          <t>Metric</t>
        </is>
      </c>
      <c r="B1" s="1" t="inlineStr">
        <is>
          <t>Value</t>
        </is>
      </c>
      <c r="D1" s="2" t="inlineStr">
        <is>
          <t>Status</t>
        </is>
      </c>
      <c r="E1" s="2" t="inlineStr">
        <is>
          <t>Count</t>
        </is>
      </c>
    </row>
    <row r="2" ht="24" customHeight="1">
      <c r="A2" s="3" t="inlineStr">
        <is>
          <t>As-of Date</t>
        </is>
      </c>
      <c r="B2" s="4">
        <f>'Lists'!$B$2</f>
        <v/>
      </c>
      <c r="D2" s="5" t="inlineStr">
        <is>
          <t>Received</t>
        </is>
      </c>
      <c r="E2" s="6">
        <f>COUNTIF('Request Log'!$L$2:$L$121,D2)</f>
        <v/>
      </c>
    </row>
    <row r="3" ht="24" customHeight="1">
      <c r="A3" s="7" t="inlineStr">
        <is>
          <t>Total Requests</t>
        </is>
      </c>
      <c r="B3" s="8">
        <f>COUNTIF('Request Log'!$A$2:$A$121,"&lt;&gt;")</f>
        <v/>
      </c>
      <c r="D3" s="9" t="inlineStr">
        <is>
          <t>Waiting on Requester</t>
        </is>
      </c>
      <c r="E3" s="8">
        <f>COUNTIF('Request Log'!$L$2:$L$121,D3)</f>
        <v/>
      </c>
    </row>
    <row r="4" ht="24" customHeight="1">
      <c r="A4" s="3" t="inlineStr">
        <is>
          <t>Open Requests</t>
        </is>
      </c>
      <c r="B4" s="6">
        <f>MAX(0,$B$3-COUNTIF('Request Log'!$L$2:$L$121,"Completed")-COUNTIF('Request Log'!$L$2:$L$121,"Withdrawn"))</f>
        <v/>
      </c>
      <c r="D4" s="5" t="inlineStr">
        <is>
          <t>Ready to Send</t>
        </is>
      </c>
      <c r="E4" s="6">
        <f>COUNTIF('Request Log'!$L$2:$L$121,D4)</f>
        <v/>
      </c>
    </row>
    <row r="5" ht="24" customHeight="1">
      <c r="A5" s="7" t="inlineStr">
        <is>
          <t>Overdue Follow-Up</t>
        </is>
      </c>
      <c r="B5" s="8">
        <f>COUNTIF('Request Log'!$R$2:$R$121,"Overdue")</f>
        <v/>
      </c>
      <c r="D5" s="9" t="inlineStr">
        <is>
          <t>Sent for Processing</t>
        </is>
      </c>
      <c r="E5" s="8">
        <f>COUNTIF('Request Log'!$L$2:$L$121,D5)</f>
        <v/>
      </c>
    </row>
    <row r="6" ht="24" customHeight="1">
      <c r="A6" s="3" t="inlineStr">
        <is>
          <t>Due Soon</t>
        </is>
      </c>
      <c r="B6" s="6">
        <f>COUNTIF('Request Log'!$R$2:$R$121,"Due Soon")</f>
        <v/>
      </c>
      <c r="D6" s="5" t="inlineStr">
        <is>
          <t>Processing</t>
        </is>
      </c>
      <c r="E6" s="6">
        <f>COUNTIF('Request Log'!$L$2:$L$121,D6)</f>
        <v/>
      </c>
    </row>
    <row r="7" ht="24" customHeight="1">
      <c r="A7" s="7" t="inlineStr">
        <is>
          <t>Missing Follow-Up</t>
        </is>
      </c>
      <c r="B7" s="8">
        <f>COUNTIF('Request Log'!$R$2:$R$121,"Missing Follow-Up")</f>
        <v/>
      </c>
      <c r="D7" s="9" t="inlineStr">
        <is>
          <t>Completed</t>
        </is>
      </c>
      <c r="E7" s="8">
        <f>COUNTIF('Request Log'!$L$2:$L$121,D7)</f>
        <v/>
      </c>
    </row>
    <row r="8" ht="24" customHeight="1">
      <c r="A8" s="3" t="inlineStr">
        <is>
          <t>Aging</t>
        </is>
      </c>
      <c r="B8" s="6">
        <f>COUNTIF('Request Log'!$R$2:$R$121,"Aging")</f>
        <v/>
      </c>
      <c r="D8" s="5" t="inlineStr">
        <is>
          <t>Withdrawn</t>
        </is>
      </c>
      <c r="E8" s="6">
        <f>COUNTIF('Request Log'!$L$2:$L$121,D8)</f>
        <v/>
      </c>
    </row>
    <row r="9" ht="24" customHeight="1">
      <c r="A9" s="7" t="inlineStr">
        <is>
          <t>Data Issues</t>
        </is>
      </c>
      <c r="B9" s="8">
        <f>SUMPRODUCT(--(LEN('Request Log'!$S$2:$S$121)&gt;0),--('Request Log'!$S$2:$S$121&lt;&gt;"OK"))</f>
        <v/>
      </c>
    </row>
    <row r="10" ht="24" customHeight="1">
      <c r="A10" s="3" t="inlineStr">
        <is>
          <t>Completed</t>
        </is>
      </c>
      <c r="B10" s="6">
        <f>COUNTIF('Request Log'!$L$2:$L$121,"Completed")</f>
        <v/>
      </c>
    </row>
    <row r="11" ht="24" customHeight="1">
      <c r="A11" s="7" t="inlineStr">
        <is>
          <t>Average Days Open</t>
        </is>
      </c>
      <c r="B11" s="10">
        <f>IF('Lists'!$B$2="","",IFERROR(AVERAGEIFS('Request Log'!$Q$2:$Q$121,'Request Log'!$A$2:$A$121,"&lt;&gt;",'Request Log'!$L$2:$L$121,"&lt;&gt;Completed",'Request Log'!$L$2:$L$121,"&lt;&gt;Withdrawn",'Request Log'!$Q$2:$Q$121,"&gt;=0"),""))</f>
        <v/>
      </c>
    </row>
    <row r="12" ht="24" customHeight="1">
      <c r="A12" s="3" t="inlineStr">
        <is>
          <t>As-of Date Check</t>
        </is>
      </c>
      <c r="B12" s="11">
        <f>IF('Lists'!$B$2="","Enter as-of date",IF('Lists'!$B$2&lt;TODAY(),"Update as-of date",IF('Lists'!$B$2&gt;TODAY(),"As-of date is in the future","Current")))</f>
        <v/>
      </c>
    </row>
  </sheetData>
  <conditionalFormatting sqref="B5">
    <cfRule type="expression" priority="1" dxfId="0">
      <formula>B5&gt;0</formula>
    </cfRule>
  </conditionalFormatting>
  <conditionalFormatting sqref="B7">
    <cfRule type="expression" priority="2" dxfId="0">
      <formula>B7&gt;0</formula>
    </cfRule>
  </conditionalFormatting>
  <conditionalFormatting sqref="B9">
    <cfRule type="expression" priority="3" dxfId="0">
      <formula>B9&gt;0</formula>
    </cfRule>
  </conditionalFormatting>
  <conditionalFormatting sqref="B6">
    <cfRule type="expression" priority="4" dxfId="1">
      <formula>B6&gt;0</formula>
    </cfRule>
  </conditionalFormatting>
  <conditionalFormatting sqref="B8">
    <cfRule type="expression" priority="5" dxfId="1">
      <formula>B8&gt;0</formula>
    </cfRule>
  </conditionalFormatting>
  <conditionalFormatting sqref="B12">
    <cfRule type="expression" priority="6" dxfId="2">
      <formula>$B$12="Current"</formula>
    </cfRule>
    <cfRule type="expression" priority="7" dxfId="0">
      <formula>$B$12="Update as-of date"</formula>
    </cfRule>
    <cfRule type="expression" priority="8" dxfId="1">
      <formula>OR($B$12="As-of date is in the future",$B$12="Enter as-of date")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E56A2A"/>
    <outlinePr summaryBelow="1" summaryRight="1"/>
    <pageSetUpPr/>
  </sheetPr>
  <dimension ref="A1:U121"/>
  <sheetViews>
    <sheetView showGridLines="0" zoomScale="8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30" customWidth="1" min="2" max="2"/>
    <col width="19" customWidth="1" min="3" max="3"/>
    <col width="29" customWidth="1" min="4" max="4"/>
    <col width="14" customWidth="1" min="5" max="5"/>
    <col width="20" customWidth="1" min="6" max="6"/>
    <col width="38" customWidth="1" min="7" max="7"/>
    <col width="12" customWidth="1" min="8" max="8"/>
    <col width="18" customWidth="1" min="9" max="9"/>
    <col width="20" customWidth="1" min="10" max="10"/>
    <col width="17" customWidth="1" min="11" max="11"/>
    <col width="22" customWidth="1" min="12" max="12"/>
    <col width="19" customWidth="1" min="13" max="13"/>
    <col width="14" customWidth="1" min="14" max="14"/>
    <col width="22" customWidth="1" min="15" max="15"/>
    <col width="28" customWidth="1" min="16" max="16"/>
    <col width="12" customWidth="1" min="17" max="17"/>
    <col width="20" customWidth="1" min="18" max="18"/>
    <col width="29" customWidth="1" min="19" max="19"/>
    <col width="3" customWidth="1" min="20" max="20"/>
    <col width="44" customWidth="1" min="21" max="21"/>
  </cols>
  <sheetData>
    <row r="1" ht="48" customHeight="1">
      <c r="A1" s="1" t="inlineStr">
        <is>
          <t>Request ID</t>
        </is>
      </c>
      <c r="B1" s="1" t="inlineStr">
        <is>
          <t>Account Name</t>
        </is>
      </c>
      <c r="C1" s="1" t="inlineStr">
        <is>
          <t>Policy Reference</t>
        </is>
      </c>
      <c r="D1" s="1" t="inlineStr">
        <is>
          <t>Change Type</t>
        </is>
      </c>
      <c r="E1" s="1" t="inlineStr">
        <is>
          <t>Date Received</t>
        </is>
      </c>
      <c r="F1" s="1" t="inlineStr">
        <is>
          <t>Requested Effective Date</t>
        </is>
      </c>
      <c r="G1" s="1" t="inlineStr">
        <is>
          <t>Request Details</t>
        </is>
      </c>
      <c r="H1" s="1" t="inlineStr">
        <is>
          <t>Priority</t>
        </is>
      </c>
      <c r="I1" s="1" t="inlineStr">
        <is>
          <t>Work Queue</t>
        </is>
      </c>
      <c r="J1" s="1" t="inlineStr">
        <is>
          <t>Date Sent for Processing</t>
        </is>
      </c>
      <c r="K1" s="1" t="inlineStr">
        <is>
          <t>Last Activity Date</t>
        </is>
      </c>
      <c r="L1" s="1" t="inlineStr">
        <is>
          <t>Status</t>
        </is>
      </c>
      <c r="M1" s="1" t="inlineStr">
        <is>
          <t>Next Follow-Up Date</t>
        </is>
      </c>
      <c r="N1" s="1" t="inlineStr">
        <is>
          <t>Closed Date</t>
        </is>
      </c>
      <c r="O1" s="1" t="inlineStr">
        <is>
          <t>Completion Reference</t>
        </is>
      </c>
      <c r="P1" s="1" t="inlineStr">
        <is>
          <t>Notes</t>
        </is>
      </c>
      <c r="Q1" s="1" t="inlineStr">
        <is>
          <t>Days Open</t>
        </is>
      </c>
      <c r="R1" s="1" t="inlineStr">
        <is>
          <t>Follow-Up Indicator</t>
        </is>
      </c>
      <c r="S1" s="1" t="inlineStr">
        <is>
          <t>Data Check</t>
        </is>
      </c>
      <c r="U1" s="12" t="inlineStr">
        <is>
          <t>Administrative tracking only. This workbook does not submit, approve, or authorize policy changes.</t>
        </is>
      </c>
    </row>
    <row r="2" ht="34" customHeight="1">
      <c r="A2" s="13" t="inlineStr">
        <is>
          <t>END-EX-0001</t>
        </is>
      </c>
      <c r="B2" s="13" t="inlineStr">
        <is>
          <t>Fictional Cedar Household</t>
        </is>
      </c>
      <c r="C2" s="13" t="inlineStr">
        <is>
          <t>DEMO-PL-1001</t>
        </is>
      </c>
      <c r="D2" s="13" t="inlineStr">
        <is>
          <t>Address Change</t>
        </is>
      </c>
      <c r="E2" s="14" t="n">
        <v>46262</v>
      </c>
      <c r="F2" s="14" t="n">
        <v>46266</v>
      </c>
      <c r="G2" s="15" t="inlineStr">
        <is>
          <t>Change mailing address; example data only.</t>
        </is>
      </c>
      <c r="H2" s="13" t="inlineStr">
        <is>
          <t>Standard</t>
        </is>
      </c>
      <c r="I2" s="13" t="inlineStr">
        <is>
          <t>Personal Lines</t>
        </is>
      </c>
      <c r="J2" s="14" t="n">
        <v>46263</v>
      </c>
      <c r="K2" s="14" t="n">
        <v>46268</v>
      </c>
      <c r="L2" s="13" t="inlineStr">
        <is>
          <t>Completed</t>
        </is>
      </c>
      <c r="M2" s="14" t="n"/>
      <c r="N2" s="14" t="n">
        <v>46268</v>
      </c>
      <c r="O2" s="13" t="inlineStr">
        <is>
          <t>CNF-EX-1001</t>
        </is>
      </c>
      <c r="P2" s="15" t="inlineStr">
        <is>
          <t>Fictional sample row.</t>
        </is>
      </c>
      <c r="Q2" s="16">
        <f>IF(OR($A2="",$E2=""),"",IF(OR($L2="Completed",$L2="Withdrawn"),IF($N2="","",MAX(0,$N2-$E2)),IF('Lists'!$B$2="","",MAX(0,'Lists'!$B$2-$E2))))</f>
        <v/>
      </c>
      <c r="R2" s="17">
        <f>IF($A2="","",IF(OR($L2="Completed",$L2="Withdrawn"),"Closed",IF('Lists'!$B$2="","Set As-of Date",IF('Lists'!$B$3="","Set Due-Soon Window",IF('Lists'!$B$4="","Set Aging Threshold",IF($M2="","Missing Follow-Up",IF($M2&lt;'Lists'!$B$2,"Overdue",IF($M2&lt;='Lists'!$B$2+'Lists'!$B$3,"Due Soon",IF(AND($Q2&lt;&gt;"",$Q2&gt;='Lists'!$B$4),"Aging","On Track")))))))))</f>
        <v/>
      </c>
      <c r="S2" s="18">
        <f>IF(COUNTA($A2:$P2)=0,"",IF($A2="","Missing Request ID",IF(COUNTIF($A$2:$A$121,$A2)&gt;1,"Duplicate Request ID",IF('Lists'!$B$2="","Set As-of Date",IF(OR($B2="",$C2="",$D2="",$E2="",$F2="",$G2="",$H2="",$I2="",$K2="",$L2=""),"Missing Required",IF(OR(COUNTIF('Lists'!$E$2:$E$11,$D2)=0,COUNTIF('Lists'!$F$2:$F$3,$H2)=0,COUNTIF('Lists'!$G$2:$G$3,$I2)=0,COUNTIF('Lists'!$H$2:$H$8,$L2)=0),"Invalid List Value",IF(OR($E2&gt;'Lists'!$B$2,AND($J2&lt;&gt;"",$J2&gt;'Lists'!$B$2),$K2&gt;'Lists'!$B$2,AND($N2&lt;&gt;"",$N2&gt;'Lists'!$B$2)),"Future Activity Date",IF(OR(AND($J2&lt;&gt;"",$J2&lt;$E2),$K2&lt;$E2,AND($M2&lt;&gt;"",$M2&lt;$E2),AND($N2&lt;&gt;"",$N2&lt;$E2)),"Review Date Order",IF(AND(OR($L2="Sent for Processing",$L2="Processing",$L2="Completed"),$J2=""),"Missing Sent Date",IF(AND(OR($L2="Completed",$L2="Withdrawn"),$N2=""),"Missing Closed Date",IF(AND($L2="Completed",$O2=""),"Missing Completion Reference",IF(AND($L2&lt;&gt;"Completed",$O2&lt;&gt;""),"Completion Reference Conflict",IF(AND($L2&lt;&gt;"Completed",$L2&lt;&gt;"Withdrawn",$N2&lt;&gt;""),"Closed Date Conflict",IF(AND(OR($L2="Completed",$L2="Withdrawn"),$M2&lt;&gt;""),"Closed Follow-Up Conflict","OK"))))))))))))))</f>
        <v/>
      </c>
    </row>
    <row r="3" ht="34" customHeight="1">
      <c r="A3" s="13" t="inlineStr">
        <is>
          <t>END-EX-0002</t>
        </is>
      </c>
      <c r="B3" s="13" t="inlineStr">
        <is>
          <t>Fictional Blue Heron Services LLC</t>
        </is>
      </c>
      <c r="C3" s="13" t="inlineStr">
        <is>
          <t>DEMO-CL-1002</t>
        </is>
      </c>
      <c r="D3" s="13" t="inlineStr">
        <is>
          <t>Add/Remove Vehicle</t>
        </is>
      </c>
      <c r="E3" s="14" t="n">
        <v>46266</v>
      </c>
      <c r="F3" s="14" t="n">
        <v>46280</v>
      </c>
      <c r="G3" s="15" t="inlineStr">
        <is>
          <t>Replace a listed vehicle; example data only.</t>
        </is>
      </c>
      <c r="H3" s="13" t="inlineStr">
        <is>
          <t>Urgent</t>
        </is>
      </c>
      <c r="I3" s="13" t="inlineStr">
        <is>
          <t>Commercial Lines</t>
        </is>
      </c>
      <c r="J3" s="14" t="n">
        <v>46267</v>
      </c>
      <c r="K3" s="14" t="n">
        <v>46270</v>
      </c>
      <c r="L3" s="13" t="inlineStr">
        <is>
          <t>Processing</t>
        </is>
      </c>
      <c r="M3" s="14" t="n">
        <v>46273</v>
      </c>
      <c r="N3" s="14" t="n"/>
      <c r="O3" s="13" t="n"/>
      <c r="P3" s="15" t="inlineStr">
        <is>
          <t>Fictional sample row.</t>
        </is>
      </c>
      <c r="Q3" s="16">
        <f>IF(OR($A3="",$E3=""),"",IF(OR($L3="Completed",$L3="Withdrawn"),IF($N3="","",MAX(0,$N3-$E3)),IF('Lists'!$B$2="","",MAX(0,'Lists'!$B$2-$E3))))</f>
        <v/>
      </c>
      <c r="R3" s="17">
        <f>IF($A3="","",IF(OR($L3="Completed",$L3="Withdrawn"),"Closed",IF('Lists'!$B$2="","Set As-of Date",IF('Lists'!$B$3="","Set Due-Soon Window",IF('Lists'!$B$4="","Set Aging Threshold",IF($M3="","Missing Follow-Up",IF($M3&lt;'Lists'!$B$2,"Overdue",IF($M3&lt;='Lists'!$B$2+'Lists'!$B$3,"Due Soon",IF(AND($Q3&lt;&gt;"",$Q3&gt;='Lists'!$B$4),"Aging","On Track")))))))))</f>
        <v/>
      </c>
      <c r="S3" s="18">
        <f>IF(COUNTA($A3:$P3)=0,"",IF($A3="","Missing Request ID",IF(COUNTIF($A$2:$A$121,$A3)&gt;1,"Duplicate Request ID",IF('Lists'!$B$2="","Set As-of Date",IF(OR($B3="",$C3="",$D3="",$E3="",$F3="",$G3="",$H3="",$I3="",$K3="",$L3=""),"Missing Required",IF(OR(COUNTIF('Lists'!$E$2:$E$11,$D3)=0,COUNTIF('Lists'!$F$2:$F$3,$H3)=0,COUNTIF('Lists'!$G$2:$G$3,$I3)=0,COUNTIF('Lists'!$H$2:$H$8,$L3)=0),"Invalid List Value",IF(OR($E3&gt;'Lists'!$B$2,AND($J3&lt;&gt;"",$J3&gt;'Lists'!$B$2),$K3&gt;'Lists'!$B$2,AND($N3&lt;&gt;"",$N3&gt;'Lists'!$B$2)),"Future Activity Date",IF(OR(AND($J3&lt;&gt;"",$J3&lt;$E3),$K3&lt;$E3,AND($M3&lt;&gt;"",$M3&lt;$E3),AND($N3&lt;&gt;"",$N3&lt;$E3)),"Review Date Order",IF(AND(OR($L3="Sent for Processing",$L3="Processing",$L3="Completed"),$J3=""),"Missing Sent Date",IF(AND(OR($L3="Completed",$L3="Withdrawn"),$N3=""),"Missing Closed Date",IF(AND($L3="Completed",$O3=""),"Missing Completion Reference",IF(AND($L3&lt;&gt;"Completed",$O3&lt;&gt;""),"Completion Reference Conflict",IF(AND($L3&lt;&gt;"Completed",$L3&lt;&gt;"Withdrawn",$N3&lt;&gt;""),"Closed Date Conflict",IF(AND(OR($L3="Completed",$L3="Withdrawn"),$M3&lt;&gt;""),"Closed Follow-Up Conflict","OK"))))))))))))))</f>
        <v/>
      </c>
    </row>
    <row r="4" ht="34" customHeight="1">
      <c r="A4" s="13" t="inlineStr">
        <is>
          <t>END-EX-0003</t>
        </is>
      </c>
      <c r="B4" s="13" t="inlineStr">
        <is>
          <t>Fictional Northstar Cafe LLC</t>
        </is>
      </c>
      <c r="C4" s="13" t="inlineStr">
        <is>
          <t>DEMO-CL-1003</t>
        </is>
      </c>
      <c r="D4" s="13" t="inlineStr">
        <is>
          <t>Lienholder/Mortgagee Change</t>
        </is>
      </c>
      <c r="E4" s="14" t="n">
        <v>46274</v>
      </c>
      <c r="F4" s="14" t="n">
        <v>46296</v>
      </c>
      <c r="G4" s="15" t="inlineStr">
        <is>
          <t>Add a lender interest; example data only.</t>
        </is>
      </c>
      <c r="H4" s="13" t="inlineStr">
        <is>
          <t>Standard</t>
        </is>
      </c>
      <c r="I4" s="13" t="inlineStr">
        <is>
          <t>Commercial Lines</t>
        </is>
      </c>
      <c r="J4" s="14" t="n"/>
      <c r="K4" s="14" t="n">
        <v>46274</v>
      </c>
      <c r="L4" s="13" t="inlineStr">
        <is>
          <t>Received</t>
        </is>
      </c>
      <c r="M4" s="14" t="n">
        <v>46276</v>
      </c>
      <c r="N4" s="14" t="n"/>
      <c r="O4" s="13" t="n"/>
      <c r="P4" s="15" t="inlineStr">
        <is>
          <t>Fictional sample row.</t>
        </is>
      </c>
      <c r="Q4" s="16">
        <f>IF(OR($A4="",$E4=""),"",IF(OR($L4="Completed",$L4="Withdrawn"),IF($N4="","",MAX(0,$N4-$E4)),IF('Lists'!$B$2="","",MAX(0,'Lists'!$B$2-$E4))))</f>
        <v/>
      </c>
      <c r="R4" s="17">
        <f>IF($A4="","",IF(OR($L4="Completed",$L4="Withdrawn"),"Closed",IF('Lists'!$B$2="","Set As-of Date",IF('Lists'!$B$3="","Set Due-Soon Window",IF('Lists'!$B$4="","Set Aging Threshold",IF($M4="","Missing Follow-Up",IF($M4&lt;'Lists'!$B$2,"Overdue",IF($M4&lt;='Lists'!$B$2+'Lists'!$B$3,"Due Soon",IF(AND($Q4&lt;&gt;"",$Q4&gt;='Lists'!$B$4),"Aging","On Track")))))))))</f>
        <v/>
      </c>
      <c r="S4" s="18">
        <f>IF(COUNTA($A4:$P4)=0,"",IF($A4="","Missing Request ID",IF(COUNTIF($A$2:$A$121,$A4)&gt;1,"Duplicate Request ID",IF('Lists'!$B$2="","Set As-of Date",IF(OR($B4="",$C4="",$D4="",$E4="",$F4="",$G4="",$H4="",$I4="",$K4="",$L4=""),"Missing Required",IF(OR(COUNTIF('Lists'!$E$2:$E$11,$D4)=0,COUNTIF('Lists'!$F$2:$F$3,$H4)=0,COUNTIF('Lists'!$G$2:$G$3,$I4)=0,COUNTIF('Lists'!$H$2:$H$8,$L4)=0),"Invalid List Value",IF(OR($E4&gt;'Lists'!$B$2,AND($J4&lt;&gt;"",$J4&gt;'Lists'!$B$2),$K4&gt;'Lists'!$B$2,AND($N4&lt;&gt;"",$N4&gt;'Lists'!$B$2)),"Future Activity Date",IF(OR(AND($J4&lt;&gt;"",$J4&lt;$E4),$K4&lt;$E4,AND($M4&lt;&gt;"",$M4&lt;$E4),AND($N4&lt;&gt;"",$N4&lt;$E4)),"Review Date Order",IF(AND(OR($L4="Sent for Processing",$L4="Processing",$L4="Completed"),$J4=""),"Missing Sent Date",IF(AND(OR($L4="Completed",$L4="Withdrawn"),$N4=""),"Missing Closed Date",IF(AND($L4="Completed",$O4=""),"Missing Completion Reference",IF(AND($L4&lt;&gt;"Completed",$O4&lt;&gt;""),"Completion Reference Conflict",IF(AND($L4&lt;&gt;"Completed",$L4&lt;&gt;"Withdrawn",$N4&lt;&gt;""),"Closed Date Conflict",IF(AND(OR($L4="Completed",$L4="Withdrawn"),$M4&lt;&gt;""),"Closed Follow-Up Conflict","OK"))))))))))))))</f>
        <v/>
      </c>
    </row>
    <row r="5" ht="34" customHeight="1">
      <c r="A5" s="13" t="inlineStr">
        <is>
          <t>END-EX-0004</t>
        </is>
      </c>
      <c r="B5" s="13" t="inlineStr">
        <is>
          <t>Fictional Maple Household</t>
        </is>
      </c>
      <c r="C5" s="13" t="inlineStr">
        <is>
          <t>DEMO-PL-1004</t>
        </is>
      </c>
      <c r="D5" s="13" t="inlineStr">
        <is>
          <t>Add/Remove Driver</t>
        </is>
      </c>
      <c r="E5" s="14" t="n">
        <v>46269</v>
      </c>
      <c r="F5" s="14" t="n">
        <v>46285</v>
      </c>
      <c r="G5" s="15" t="inlineStr">
        <is>
          <t>Add a driver after missing information is supplied.</t>
        </is>
      </c>
      <c r="H5" s="13" t="inlineStr">
        <is>
          <t>Standard</t>
        </is>
      </c>
      <c r="I5" s="13" t="inlineStr">
        <is>
          <t>Personal Lines</t>
        </is>
      </c>
      <c r="J5" s="14" t="n"/>
      <c r="K5" s="14" t="n">
        <v>46272</v>
      </c>
      <c r="L5" s="13" t="inlineStr">
        <is>
          <t>Waiting on Requester</t>
        </is>
      </c>
      <c r="M5" s="14" t="n"/>
      <c r="N5" s="14" t="n"/>
      <c r="O5" s="13" t="n"/>
      <c r="P5" s="15" t="inlineStr">
        <is>
          <t>Fictional sample row.</t>
        </is>
      </c>
      <c r="Q5" s="16">
        <f>IF(OR($A5="",$E5=""),"",IF(OR($L5="Completed",$L5="Withdrawn"),IF($N5="","",MAX(0,$N5-$E5)),IF('Lists'!$B$2="","",MAX(0,'Lists'!$B$2-$E5))))</f>
        <v/>
      </c>
      <c r="R5" s="17">
        <f>IF($A5="","",IF(OR($L5="Completed",$L5="Withdrawn"),"Closed",IF('Lists'!$B$2="","Set As-of Date",IF('Lists'!$B$3="","Set Due-Soon Window",IF('Lists'!$B$4="","Set Aging Threshold",IF($M5="","Missing Follow-Up",IF($M5&lt;'Lists'!$B$2,"Overdue",IF($M5&lt;='Lists'!$B$2+'Lists'!$B$3,"Due Soon",IF(AND($Q5&lt;&gt;"",$Q5&gt;='Lists'!$B$4),"Aging","On Track")))))))))</f>
        <v/>
      </c>
      <c r="S5" s="18">
        <f>IF(COUNTA($A5:$P5)=0,"",IF($A5="","Missing Request ID",IF(COUNTIF($A$2:$A$121,$A5)&gt;1,"Duplicate Request ID",IF('Lists'!$B$2="","Set As-of Date",IF(OR($B5="",$C5="",$D5="",$E5="",$F5="",$G5="",$H5="",$I5="",$K5="",$L5=""),"Missing Required",IF(OR(COUNTIF('Lists'!$E$2:$E$11,$D5)=0,COUNTIF('Lists'!$F$2:$F$3,$H5)=0,COUNTIF('Lists'!$G$2:$G$3,$I5)=0,COUNTIF('Lists'!$H$2:$H$8,$L5)=0),"Invalid List Value",IF(OR($E5&gt;'Lists'!$B$2,AND($J5&lt;&gt;"",$J5&gt;'Lists'!$B$2),$K5&gt;'Lists'!$B$2,AND($N5&lt;&gt;"",$N5&gt;'Lists'!$B$2)),"Future Activity Date",IF(OR(AND($J5&lt;&gt;"",$J5&lt;$E5),$K5&lt;$E5,AND($M5&lt;&gt;"",$M5&lt;$E5),AND($N5&lt;&gt;"",$N5&lt;$E5)),"Review Date Order",IF(AND(OR($L5="Sent for Processing",$L5="Processing",$L5="Completed"),$J5=""),"Missing Sent Date",IF(AND(OR($L5="Completed",$L5="Withdrawn"),$N5=""),"Missing Closed Date",IF(AND($L5="Completed",$O5=""),"Missing Completion Reference",IF(AND($L5&lt;&gt;"Completed",$O5&lt;&gt;""),"Completion Reference Conflict",IF(AND($L5&lt;&gt;"Completed",$L5&lt;&gt;"Withdrawn",$N5&lt;&gt;""),"Closed Date Conflict",IF(AND(OR($L5="Completed",$L5="Withdrawn"),$M5&lt;&gt;""),"Closed Follow-Up Conflict","OK"))))))))))))))</f>
        <v/>
      </c>
    </row>
    <row r="6" ht="34" customHeight="1">
      <c r="A6" s="13" t="inlineStr">
        <is>
          <t>END-EX-0005</t>
        </is>
      </c>
      <c r="B6" s="13" t="inlineStr">
        <is>
          <t>Fictional Lantern Studio LLC</t>
        </is>
      </c>
      <c r="C6" s="13" t="inlineStr">
        <is>
          <t>DEMO-CL-1005</t>
        </is>
      </c>
      <c r="D6" s="13" t="inlineStr">
        <is>
          <t>Named Insured Change</t>
        </is>
      </c>
      <c r="E6" s="14" t="n">
        <v>46264</v>
      </c>
      <c r="F6" s="14" t="n">
        <v>46270</v>
      </c>
      <c r="G6" s="15" t="inlineStr">
        <is>
          <t>Update named insured wording; example data only.</t>
        </is>
      </c>
      <c r="H6" s="13" t="inlineStr">
        <is>
          <t>Standard</t>
        </is>
      </c>
      <c r="I6" s="13" t="inlineStr">
        <is>
          <t>Commercial Lines</t>
        </is>
      </c>
      <c r="J6" s="14" t="n"/>
      <c r="K6" s="14" t="n">
        <v>46267</v>
      </c>
      <c r="L6" s="13" t="inlineStr">
        <is>
          <t>Ready to Send</t>
        </is>
      </c>
      <c r="M6" s="14" t="n">
        <v>46285</v>
      </c>
      <c r="N6" s="14" t="n"/>
      <c r="O6" s="13" t="n"/>
      <c r="P6" s="15" t="inlineStr">
        <is>
          <t>Fictional sample row.</t>
        </is>
      </c>
      <c r="Q6" s="16">
        <f>IF(OR($A6="",$E6=""),"",IF(OR($L6="Completed",$L6="Withdrawn"),IF($N6="","",MAX(0,$N6-$E6)),IF('Lists'!$B$2="","",MAX(0,'Lists'!$B$2-$E6))))</f>
        <v/>
      </c>
      <c r="R6" s="17">
        <f>IF($A6="","",IF(OR($L6="Completed",$L6="Withdrawn"),"Closed",IF('Lists'!$B$2="","Set As-of Date",IF('Lists'!$B$3="","Set Due-Soon Window",IF('Lists'!$B$4="","Set Aging Threshold",IF($M6="","Missing Follow-Up",IF($M6&lt;'Lists'!$B$2,"Overdue",IF($M6&lt;='Lists'!$B$2+'Lists'!$B$3,"Due Soon",IF(AND($Q6&lt;&gt;"",$Q6&gt;='Lists'!$B$4),"Aging","On Track")))))))))</f>
        <v/>
      </c>
      <c r="S6" s="18">
        <f>IF(COUNTA($A6:$P6)=0,"",IF($A6="","Missing Request ID",IF(COUNTIF($A$2:$A$121,$A6)&gt;1,"Duplicate Request ID",IF('Lists'!$B$2="","Set As-of Date",IF(OR($B6="",$C6="",$D6="",$E6="",$F6="",$G6="",$H6="",$I6="",$K6="",$L6=""),"Missing Required",IF(OR(COUNTIF('Lists'!$E$2:$E$11,$D6)=0,COUNTIF('Lists'!$F$2:$F$3,$H6)=0,COUNTIF('Lists'!$G$2:$G$3,$I6)=0,COUNTIF('Lists'!$H$2:$H$8,$L6)=0),"Invalid List Value",IF(OR($E6&gt;'Lists'!$B$2,AND($J6&lt;&gt;"",$J6&gt;'Lists'!$B$2),$K6&gt;'Lists'!$B$2,AND($N6&lt;&gt;"",$N6&gt;'Lists'!$B$2)),"Future Activity Date",IF(OR(AND($J6&lt;&gt;"",$J6&lt;$E6),$K6&lt;$E6,AND($M6&lt;&gt;"",$M6&lt;$E6),AND($N6&lt;&gt;"",$N6&lt;$E6)),"Review Date Order",IF(AND(OR($L6="Sent for Processing",$L6="Processing",$L6="Completed"),$J6=""),"Missing Sent Date",IF(AND(OR($L6="Completed",$L6="Withdrawn"),$N6=""),"Missing Closed Date",IF(AND($L6="Completed",$O6=""),"Missing Completion Reference",IF(AND($L6&lt;&gt;"Completed",$O6&lt;&gt;""),"Completion Reference Conflict",IF(AND($L6&lt;&gt;"Completed",$L6&lt;&gt;"Withdrawn",$N6&lt;&gt;""),"Closed Date Conflict",IF(AND(OR($L6="Completed",$L6="Withdrawn"),$M6&lt;&gt;""),"Closed Follow-Up Conflict","OK"))))))))))))))</f>
        <v/>
      </c>
    </row>
    <row r="7" ht="34" customHeight="1">
      <c r="A7" s="13" t="inlineStr">
        <is>
          <t>END-EX-0006</t>
        </is>
      </c>
      <c r="B7" s="13" t="inlineStr">
        <is>
          <t>Fictional Willow Household</t>
        </is>
      </c>
      <c r="C7" s="13" t="inlineStr">
        <is>
          <t>DEMO-PL-1006</t>
        </is>
      </c>
      <c r="D7" s="13" t="inlineStr">
        <is>
          <t>Coverage Change Request</t>
        </is>
      </c>
      <c r="E7" s="14" t="n">
        <v>46272</v>
      </c>
      <c r="F7" s="14" t="n">
        <v>46277</v>
      </c>
      <c r="G7" s="15" t="inlineStr">
        <is>
          <t>Record a requested deductible change; example data only.</t>
        </is>
      </c>
      <c r="H7" s="13" t="inlineStr">
        <is>
          <t>Standard</t>
        </is>
      </c>
      <c r="I7" s="13" t="inlineStr">
        <is>
          <t>Personal Lines</t>
        </is>
      </c>
      <c r="J7" s="14" t="n">
        <v>46273</v>
      </c>
      <c r="K7" s="14" t="n">
        <v>46273</v>
      </c>
      <c r="L7" s="13" t="inlineStr">
        <is>
          <t>Sent for Processing</t>
        </is>
      </c>
      <c r="M7" s="14" t="n">
        <v>46280</v>
      </c>
      <c r="N7" s="14" t="n"/>
      <c r="O7" s="13" t="n"/>
      <c r="P7" s="15" t="inlineStr">
        <is>
          <t>Fictional sample row.</t>
        </is>
      </c>
      <c r="Q7" s="16">
        <f>IF(OR($A7="",$E7=""),"",IF(OR($L7="Completed",$L7="Withdrawn"),IF($N7="","",MAX(0,$N7-$E7)),IF('Lists'!$B$2="","",MAX(0,'Lists'!$B$2-$E7))))</f>
        <v/>
      </c>
      <c r="R7" s="17">
        <f>IF($A7="","",IF(OR($L7="Completed",$L7="Withdrawn"),"Closed",IF('Lists'!$B$2="","Set As-of Date",IF('Lists'!$B$3="","Set Due-Soon Window",IF('Lists'!$B$4="","Set Aging Threshold",IF($M7="","Missing Follow-Up",IF($M7&lt;'Lists'!$B$2,"Overdue",IF($M7&lt;='Lists'!$B$2+'Lists'!$B$3,"Due Soon",IF(AND($Q7&lt;&gt;"",$Q7&gt;='Lists'!$B$4),"Aging","On Track")))))))))</f>
        <v/>
      </c>
      <c r="S7" s="18">
        <f>IF(COUNTA($A7:$P7)=0,"",IF($A7="","Missing Request ID",IF(COUNTIF($A$2:$A$121,$A7)&gt;1,"Duplicate Request ID",IF('Lists'!$B$2="","Set As-of Date",IF(OR($B7="",$C7="",$D7="",$E7="",$F7="",$G7="",$H7="",$I7="",$K7="",$L7=""),"Missing Required",IF(OR(COUNTIF('Lists'!$E$2:$E$11,$D7)=0,COUNTIF('Lists'!$F$2:$F$3,$H7)=0,COUNTIF('Lists'!$G$2:$G$3,$I7)=0,COUNTIF('Lists'!$H$2:$H$8,$L7)=0),"Invalid List Value",IF(OR($E7&gt;'Lists'!$B$2,AND($J7&lt;&gt;"",$J7&gt;'Lists'!$B$2),$K7&gt;'Lists'!$B$2,AND($N7&lt;&gt;"",$N7&gt;'Lists'!$B$2)),"Future Activity Date",IF(OR(AND($J7&lt;&gt;"",$J7&lt;$E7),$K7&lt;$E7,AND($M7&lt;&gt;"",$M7&lt;$E7),AND($N7&lt;&gt;"",$N7&lt;$E7)),"Review Date Order",IF(AND(OR($L7="Sent for Processing",$L7="Processing",$L7="Completed"),$J7=""),"Missing Sent Date",IF(AND(OR($L7="Completed",$L7="Withdrawn"),$N7=""),"Missing Closed Date",IF(AND($L7="Completed",$O7=""),"Missing Completion Reference",IF(AND($L7&lt;&gt;"Completed",$O7&lt;&gt;""),"Completion Reference Conflict",IF(AND($L7&lt;&gt;"Completed",$L7&lt;&gt;"Withdrawn",$N7&lt;&gt;""),"Closed Date Conflict",IF(AND(OR($L7="Completed",$L7="Withdrawn"),$M7&lt;&gt;""),"Closed Follow-Up Conflict","OK"))))))))))))))</f>
        <v/>
      </c>
    </row>
    <row r="8" ht="34" customHeight="1">
      <c r="A8" s="13" t="inlineStr">
        <is>
          <t>END-EX-0007</t>
        </is>
      </c>
      <c r="B8" s="13" t="inlineStr">
        <is>
          <t>Fictional Harbor Workshop LLC</t>
        </is>
      </c>
      <c r="C8" s="13" t="inlineStr">
        <is>
          <t>DEMO-CL-1007</t>
        </is>
      </c>
      <c r="D8" s="13" t="inlineStr">
        <is>
          <t>Cancellation Request</t>
        </is>
      </c>
      <c r="E8" s="14" t="n">
        <v>46265</v>
      </c>
      <c r="F8" s="14" t="n">
        <v>46275</v>
      </c>
      <c r="G8" s="15" t="inlineStr">
        <is>
          <t>Record a cancellation request; example data only.</t>
        </is>
      </c>
      <c r="H8" s="13" t="inlineStr">
        <is>
          <t>Urgent</t>
        </is>
      </c>
      <c r="I8" s="13" t="inlineStr">
        <is>
          <t>Commercial Lines</t>
        </is>
      </c>
      <c r="J8" s="14" t="n"/>
      <c r="K8" s="14" t="n">
        <v>46271</v>
      </c>
      <c r="L8" s="13" t="inlineStr">
        <is>
          <t>Withdrawn</t>
        </is>
      </c>
      <c r="M8" s="14" t="n"/>
      <c r="N8" s="14" t="n">
        <v>46271</v>
      </c>
      <c r="O8" s="13" t="n"/>
      <c r="P8" s="15" t="inlineStr">
        <is>
          <t>Fictional sample row.</t>
        </is>
      </c>
      <c r="Q8" s="16">
        <f>IF(OR($A8="",$E8=""),"",IF(OR($L8="Completed",$L8="Withdrawn"),IF($N8="","",MAX(0,$N8-$E8)),IF('Lists'!$B$2="","",MAX(0,'Lists'!$B$2-$E8))))</f>
        <v/>
      </c>
      <c r="R8" s="17">
        <f>IF($A8="","",IF(OR($L8="Completed",$L8="Withdrawn"),"Closed",IF('Lists'!$B$2="","Set As-of Date",IF('Lists'!$B$3="","Set Due-Soon Window",IF('Lists'!$B$4="","Set Aging Threshold",IF($M8="","Missing Follow-Up",IF($M8&lt;'Lists'!$B$2,"Overdue",IF($M8&lt;='Lists'!$B$2+'Lists'!$B$3,"Due Soon",IF(AND($Q8&lt;&gt;"",$Q8&gt;='Lists'!$B$4),"Aging","On Track")))))))))</f>
        <v/>
      </c>
      <c r="S8" s="18">
        <f>IF(COUNTA($A8:$P8)=0,"",IF($A8="","Missing Request ID",IF(COUNTIF($A$2:$A$121,$A8)&gt;1,"Duplicate Request ID",IF('Lists'!$B$2="","Set As-of Date",IF(OR($B8="",$C8="",$D8="",$E8="",$F8="",$G8="",$H8="",$I8="",$K8="",$L8=""),"Missing Required",IF(OR(COUNTIF('Lists'!$E$2:$E$11,$D8)=0,COUNTIF('Lists'!$F$2:$F$3,$H8)=0,COUNTIF('Lists'!$G$2:$G$3,$I8)=0,COUNTIF('Lists'!$H$2:$H$8,$L8)=0),"Invalid List Value",IF(OR($E8&gt;'Lists'!$B$2,AND($J8&lt;&gt;"",$J8&gt;'Lists'!$B$2),$K8&gt;'Lists'!$B$2,AND($N8&lt;&gt;"",$N8&gt;'Lists'!$B$2)),"Future Activity Date",IF(OR(AND($J8&lt;&gt;"",$J8&lt;$E8),$K8&lt;$E8,AND($M8&lt;&gt;"",$M8&lt;$E8),AND($N8&lt;&gt;"",$N8&lt;$E8)),"Review Date Order",IF(AND(OR($L8="Sent for Processing",$L8="Processing",$L8="Completed"),$J8=""),"Missing Sent Date",IF(AND(OR($L8="Completed",$L8="Withdrawn"),$N8=""),"Missing Closed Date",IF(AND($L8="Completed",$O8=""),"Missing Completion Reference",IF(AND($L8&lt;&gt;"Completed",$O8&lt;&gt;""),"Completion Reference Conflict",IF(AND($L8&lt;&gt;"Completed",$L8&lt;&gt;"Withdrawn",$N8&lt;&gt;""),"Closed Date Conflict",IF(AND(OR($L8="Completed",$L8="Withdrawn"),$M8&lt;&gt;""),"Closed Follow-Up Conflict","OK"))))))))))))))</f>
        <v/>
      </c>
    </row>
    <row r="9" ht="34" customHeight="1">
      <c r="A9" s="13" t="inlineStr">
        <is>
          <t>END-EX-0008</t>
        </is>
      </c>
      <c r="B9" s="13" t="inlineStr">
        <is>
          <t>Fictional Copper Bicycle Shop LLC</t>
        </is>
      </c>
      <c r="C9" s="13" t="inlineStr">
        <is>
          <t>DEMO-CL-1008</t>
        </is>
      </c>
      <c r="D9" s="13" t="inlineStr">
        <is>
          <t>Classification/Exposure Change</t>
        </is>
      </c>
      <c r="E9" s="14" t="n">
        <v>46261</v>
      </c>
      <c r="F9" s="14" t="n">
        <v>46266</v>
      </c>
      <c r="G9" s="15" t="inlineStr">
        <is>
          <t>Update annual sales classification; example data only.</t>
        </is>
      </c>
      <c r="H9" s="13" t="inlineStr">
        <is>
          <t>Urgent</t>
        </is>
      </c>
      <c r="I9" s="13" t="inlineStr">
        <is>
          <t>Commercial Lines</t>
        </is>
      </c>
      <c r="J9" s="14" t="n">
        <v>46262</v>
      </c>
      <c r="K9" s="14" t="n">
        <v>46274</v>
      </c>
      <c r="L9" s="13" t="inlineStr">
        <is>
          <t>Processing</t>
        </is>
      </c>
      <c r="M9" s="14" t="n">
        <v>46277</v>
      </c>
      <c r="N9" s="14" t="n"/>
      <c r="O9" s="13" t="n"/>
      <c r="P9" s="15" t="inlineStr">
        <is>
          <t>Fictional sample row.</t>
        </is>
      </c>
      <c r="Q9" s="16">
        <f>IF(OR($A9="",$E9=""),"",IF(OR($L9="Completed",$L9="Withdrawn"),IF($N9="","",MAX(0,$N9-$E9)),IF('Lists'!$B$2="","",MAX(0,'Lists'!$B$2-$E9))))</f>
        <v/>
      </c>
      <c r="R9" s="17">
        <f>IF($A9="","",IF(OR($L9="Completed",$L9="Withdrawn"),"Closed",IF('Lists'!$B$2="","Set As-of Date",IF('Lists'!$B$3="","Set Due-Soon Window",IF('Lists'!$B$4="","Set Aging Threshold",IF($M9="","Missing Follow-Up",IF($M9&lt;'Lists'!$B$2,"Overdue",IF($M9&lt;='Lists'!$B$2+'Lists'!$B$3,"Due Soon",IF(AND($Q9&lt;&gt;"",$Q9&gt;='Lists'!$B$4),"Aging","On Track")))))))))</f>
        <v/>
      </c>
      <c r="S9" s="18">
        <f>IF(COUNTA($A9:$P9)=0,"",IF($A9="","Missing Request ID",IF(COUNTIF($A$2:$A$121,$A9)&gt;1,"Duplicate Request ID",IF('Lists'!$B$2="","Set As-of Date",IF(OR($B9="",$C9="",$D9="",$E9="",$F9="",$G9="",$H9="",$I9="",$K9="",$L9=""),"Missing Required",IF(OR(COUNTIF('Lists'!$E$2:$E$11,$D9)=0,COUNTIF('Lists'!$F$2:$F$3,$H9)=0,COUNTIF('Lists'!$G$2:$G$3,$I9)=0,COUNTIF('Lists'!$H$2:$H$8,$L9)=0),"Invalid List Value",IF(OR($E9&gt;'Lists'!$B$2,AND($J9&lt;&gt;"",$J9&gt;'Lists'!$B$2),$K9&gt;'Lists'!$B$2,AND($N9&lt;&gt;"",$N9&gt;'Lists'!$B$2)),"Future Activity Date",IF(OR(AND($J9&lt;&gt;"",$J9&lt;$E9),$K9&lt;$E9,AND($M9&lt;&gt;"",$M9&lt;$E9),AND($N9&lt;&gt;"",$N9&lt;$E9)),"Review Date Order",IF(AND(OR($L9="Sent for Processing",$L9="Processing",$L9="Completed"),$J9=""),"Missing Sent Date",IF(AND(OR($L9="Completed",$L9="Withdrawn"),$N9=""),"Missing Closed Date",IF(AND($L9="Completed",$O9=""),"Missing Completion Reference",IF(AND($L9&lt;&gt;"Completed",$O9&lt;&gt;""),"Completion Reference Conflict",IF(AND($L9&lt;&gt;"Completed",$L9&lt;&gt;"Withdrawn",$N9&lt;&gt;""),"Closed Date Conflict",IF(AND(OR($L9="Completed",$L9="Withdrawn"),$M9&lt;&gt;""),"Closed Follow-Up Conflict","OK"))))))))))))))</f>
        <v/>
      </c>
    </row>
    <row r="10" ht="34" customHeight="1">
      <c r="A10" s="13" t="inlineStr">
        <is>
          <t>END-EX-0009</t>
        </is>
      </c>
      <c r="B10" s="13" t="inlineStr">
        <is>
          <t>Fictional Juniper Household</t>
        </is>
      </c>
      <c r="C10" s="13" t="inlineStr">
        <is>
          <t>DEMO-PL-1009</t>
        </is>
      </c>
      <c r="D10" s="13" t="inlineStr">
        <is>
          <t>Add/Remove Vehicle</t>
        </is>
      </c>
      <c r="E10" s="14" t="n">
        <v>46259</v>
      </c>
      <c r="F10" s="14" t="n">
        <v>46266</v>
      </c>
      <c r="G10" s="15" t="inlineStr">
        <is>
          <t>Remove a listed vehicle; example data only.</t>
        </is>
      </c>
      <c r="H10" s="13" t="inlineStr">
        <is>
          <t>Standard</t>
        </is>
      </c>
      <c r="I10" s="13" t="inlineStr">
        <is>
          <t>Personal Lines</t>
        </is>
      </c>
      <c r="J10" s="14" t="n">
        <v>46260</v>
      </c>
      <c r="K10" s="14" t="n">
        <v>46269</v>
      </c>
      <c r="L10" s="13" t="inlineStr">
        <is>
          <t>Completed</t>
        </is>
      </c>
      <c r="M10" s="14" t="n"/>
      <c r="N10" s="14" t="n">
        <v>46269</v>
      </c>
      <c r="O10" s="13" t="n"/>
      <c r="P10" s="15" t="inlineStr">
        <is>
          <t>Fictional sample row.</t>
        </is>
      </c>
      <c r="Q10" s="16">
        <f>IF(OR($A10="",$E10=""),"",IF(OR($L10="Completed",$L10="Withdrawn"),IF($N10="","",MAX(0,$N10-$E10)),IF('Lists'!$B$2="","",MAX(0,'Lists'!$B$2-$E10))))</f>
        <v/>
      </c>
      <c r="R10" s="17">
        <f>IF($A10="","",IF(OR($L10="Completed",$L10="Withdrawn"),"Closed",IF('Lists'!$B$2="","Set As-of Date",IF('Lists'!$B$3="","Set Due-Soon Window",IF('Lists'!$B$4="","Set Aging Threshold",IF($M10="","Missing Follow-Up",IF($M10&lt;'Lists'!$B$2,"Overdue",IF($M10&lt;='Lists'!$B$2+'Lists'!$B$3,"Due Soon",IF(AND($Q10&lt;&gt;"",$Q10&gt;='Lists'!$B$4),"Aging","On Track")))))))))</f>
        <v/>
      </c>
      <c r="S10" s="18">
        <f>IF(COUNTA($A10:$P10)=0,"",IF($A10="","Missing Request ID",IF(COUNTIF($A$2:$A$121,$A10)&gt;1,"Duplicate Request ID",IF('Lists'!$B$2="","Set As-of Date",IF(OR($B10="",$C10="",$D10="",$E10="",$F10="",$G10="",$H10="",$I10="",$K10="",$L10=""),"Missing Required",IF(OR(COUNTIF('Lists'!$E$2:$E$11,$D10)=0,COUNTIF('Lists'!$F$2:$F$3,$H10)=0,COUNTIF('Lists'!$G$2:$G$3,$I10)=0,COUNTIF('Lists'!$H$2:$H$8,$L10)=0),"Invalid List Value",IF(OR($E10&gt;'Lists'!$B$2,AND($J10&lt;&gt;"",$J10&gt;'Lists'!$B$2),$K10&gt;'Lists'!$B$2,AND($N10&lt;&gt;"",$N10&gt;'Lists'!$B$2)),"Future Activity Date",IF(OR(AND($J10&lt;&gt;"",$J10&lt;$E10),$K10&lt;$E10,AND($M10&lt;&gt;"",$M10&lt;$E10),AND($N10&lt;&gt;"",$N10&lt;$E10)),"Review Date Order",IF(AND(OR($L10="Sent for Processing",$L10="Processing",$L10="Completed"),$J10=""),"Missing Sent Date",IF(AND(OR($L10="Completed",$L10="Withdrawn"),$N10=""),"Missing Closed Date",IF(AND($L10="Completed",$O10=""),"Missing Completion Reference",IF(AND($L10&lt;&gt;"Completed",$O10&lt;&gt;""),"Completion Reference Conflict",IF(AND($L10&lt;&gt;"Completed",$L10&lt;&gt;"Withdrawn",$N10&lt;&gt;""),"Closed Date Conflict",IF(AND(OR($L10="Completed",$L10="Withdrawn"),$M10&lt;&gt;""),"Closed Follow-Up Conflict","OK"))))))))))))))</f>
        <v/>
      </c>
    </row>
    <row r="11" ht="34" customHeight="1">
      <c r="A11" s="13" t="inlineStr">
        <is>
          <t>END-EX-0010</t>
        </is>
      </c>
      <c r="B11" s="13" t="inlineStr">
        <is>
          <t>Fictional Meadow Office LLC</t>
        </is>
      </c>
      <c r="C11" s="13" t="inlineStr">
        <is>
          <t>DEMO-CL-1010</t>
        </is>
      </c>
      <c r="D11" s="13" t="inlineStr">
        <is>
          <t>Other</t>
        </is>
      </c>
      <c r="E11" s="14" t="n">
        <v>46271</v>
      </c>
      <c r="F11" s="14" t="n">
        <v>46283</v>
      </c>
      <c r="G11" s="15" t="inlineStr">
        <is>
          <t>Correct a policy schedule description; example data only.</t>
        </is>
      </c>
      <c r="H11" s="13" t="inlineStr">
        <is>
          <t>Standard</t>
        </is>
      </c>
      <c r="I11" s="13" t="inlineStr">
        <is>
          <t>Commercial Lines</t>
        </is>
      </c>
      <c r="J11" s="14" t="n"/>
      <c r="K11" s="14" t="n">
        <v>46272</v>
      </c>
      <c r="L11" s="13" t="inlineStr">
        <is>
          <t>Sent for Processing</t>
        </is>
      </c>
      <c r="M11" s="14" t="n">
        <v>46282</v>
      </c>
      <c r="N11" s="14" t="n"/>
      <c r="O11" s="13" t="n"/>
      <c r="P11" s="15" t="inlineStr">
        <is>
          <t>Fictional sample row.</t>
        </is>
      </c>
      <c r="Q11" s="16">
        <f>IF(OR($A11="",$E11=""),"",IF(OR($L11="Completed",$L11="Withdrawn"),IF($N11="","",MAX(0,$N11-$E11)),IF('Lists'!$B$2="","",MAX(0,'Lists'!$B$2-$E11))))</f>
        <v/>
      </c>
      <c r="R11" s="17">
        <f>IF($A11="","",IF(OR($L11="Completed",$L11="Withdrawn"),"Closed",IF('Lists'!$B$2="","Set As-of Date",IF('Lists'!$B$3="","Set Due-Soon Window",IF('Lists'!$B$4="","Set Aging Threshold",IF($M11="","Missing Follow-Up",IF($M11&lt;'Lists'!$B$2,"Overdue",IF($M11&lt;='Lists'!$B$2+'Lists'!$B$3,"Due Soon",IF(AND($Q11&lt;&gt;"",$Q11&gt;='Lists'!$B$4),"Aging","On Track")))))))))</f>
        <v/>
      </c>
      <c r="S11" s="18">
        <f>IF(COUNTA($A11:$P11)=0,"",IF($A11="","Missing Request ID",IF(COUNTIF($A$2:$A$121,$A11)&gt;1,"Duplicate Request ID",IF('Lists'!$B$2="","Set As-of Date",IF(OR($B11="",$C11="",$D11="",$E11="",$F11="",$G11="",$H11="",$I11="",$K11="",$L11=""),"Missing Required",IF(OR(COUNTIF('Lists'!$E$2:$E$11,$D11)=0,COUNTIF('Lists'!$F$2:$F$3,$H11)=0,COUNTIF('Lists'!$G$2:$G$3,$I11)=0,COUNTIF('Lists'!$H$2:$H$8,$L11)=0),"Invalid List Value",IF(OR($E11&gt;'Lists'!$B$2,AND($J11&lt;&gt;"",$J11&gt;'Lists'!$B$2),$K11&gt;'Lists'!$B$2,AND($N11&lt;&gt;"",$N11&gt;'Lists'!$B$2)),"Future Activity Date",IF(OR(AND($J11&lt;&gt;"",$J11&lt;$E11),$K11&lt;$E11,AND($M11&lt;&gt;"",$M11&lt;$E11),AND($N11&lt;&gt;"",$N11&lt;$E11)),"Review Date Order",IF(AND(OR($L11="Sent for Processing",$L11="Processing",$L11="Completed"),$J11=""),"Missing Sent Date",IF(AND(OR($L11="Completed",$L11="Withdrawn"),$N11=""),"Missing Closed Date",IF(AND($L11="Completed",$O11=""),"Missing Completion Reference",IF(AND($L11&lt;&gt;"Completed",$O11&lt;&gt;""),"Completion Reference Conflict",IF(AND($L11&lt;&gt;"Completed",$L11&lt;&gt;"Withdrawn",$N11&lt;&gt;""),"Closed Date Conflict",IF(AND(OR($L11="Completed",$L11="Withdrawn"),$M11&lt;&gt;""),"Closed Follow-Up Conflict","OK"))))))))))))))</f>
        <v/>
      </c>
    </row>
    <row r="12" ht="24" customHeight="1">
      <c r="A12" s="13" t="n"/>
      <c r="B12" s="13" t="n"/>
      <c r="C12" s="13" t="n"/>
      <c r="D12" s="13" t="n"/>
      <c r="E12" s="14" t="n"/>
      <c r="F12" s="14" t="n"/>
      <c r="G12" s="15" t="n"/>
      <c r="H12" s="13" t="n"/>
      <c r="I12" s="13" t="n"/>
      <c r="J12" s="14" t="n"/>
      <c r="K12" s="14" t="n"/>
      <c r="L12" s="13" t="n"/>
      <c r="M12" s="14" t="n"/>
      <c r="N12" s="14" t="n"/>
      <c r="O12" s="13" t="n"/>
      <c r="P12" s="15" t="n"/>
      <c r="Q12" s="16">
        <f>IF(OR($A12="",$E12=""),"",IF(OR($L12="Completed",$L12="Withdrawn"),IF($N12="","",MAX(0,$N12-$E12)),IF('Lists'!$B$2="","",MAX(0,'Lists'!$B$2-$E12))))</f>
        <v/>
      </c>
      <c r="R12" s="17">
        <f>IF($A12="","",IF(OR($L12="Completed",$L12="Withdrawn"),"Closed",IF('Lists'!$B$2="","Set As-of Date",IF('Lists'!$B$3="","Set Due-Soon Window",IF('Lists'!$B$4="","Set Aging Threshold",IF($M12="","Missing Follow-Up",IF($M12&lt;'Lists'!$B$2,"Overdue",IF($M12&lt;='Lists'!$B$2+'Lists'!$B$3,"Due Soon",IF(AND($Q12&lt;&gt;"",$Q12&gt;='Lists'!$B$4),"Aging","On Track")))))))))</f>
        <v/>
      </c>
      <c r="S12" s="18">
        <f>IF(COUNTA($A12:$P12)=0,"",IF($A12="","Missing Request ID",IF(COUNTIF($A$2:$A$121,$A12)&gt;1,"Duplicate Request ID",IF('Lists'!$B$2="","Set As-of Date",IF(OR($B12="",$C12="",$D12="",$E12="",$F12="",$G12="",$H12="",$I12="",$K12="",$L12=""),"Missing Required",IF(OR(COUNTIF('Lists'!$E$2:$E$11,$D12)=0,COUNTIF('Lists'!$F$2:$F$3,$H12)=0,COUNTIF('Lists'!$G$2:$G$3,$I12)=0,COUNTIF('Lists'!$H$2:$H$8,$L12)=0),"Invalid List Value",IF(OR($E12&gt;'Lists'!$B$2,AND($J12&lt;&gt;"",$J12&gt;'Lists'!$B$2),$K12&gt;'Lists'!$B$2,AND($N12&lt;&gt;"",$N12&gt;'Lists'!$B$2)),"Future Activity Date",IF(OR(AND($J12&lt;&gt;"",$J12&lt;$E12),$K12&lt;$E12,AND($M12&lt;&gt;"",$M12&lt;$E12),AND($N12&lt;&gt;"",$N12&lt;$E12)),"Review Date Order",IF(AND(OR($L12="Sent for Processing",$L12="Processing",$L12="Completed"),$J12=""),"Missing Sent Date",IF(AND(OR($L12="Completed",$L12="Withdrawn"),$N12=""),"Missing Closed Date",IF(AND($L12="Completed",$O12=""),"Missing Completion Reference",IF(AND($L12&lt;&gt;"Completed",$O12&lt;&gt;""),"Completion Reference Conflict",IF(AND($L12&lt;&gt;"Completed",$L12&lt;&gt;"Withdrawn",$N12&lt;&gt;""),"Closed Date Conflict",IF(AND(OR($L12="Completed",$L12="Withdrawn"),$M12&lt;&gt;""),"Closed Follow-Up Conflict","OK"))))))))))))))</f>
        <v/>
      </c>
    </row>
    <row r="13" ht="24" customHeight="1">
      <c r="A13" s="13" t="n"/>
      <c r="B13" s="13" t="n"/>
      <c r="C13" s="13" t="n"/>
      <c r="D13" s="13" t="n"/>
      <c r="E13" s="14" t="n"/>
      <c r="F13" s="14" t="n"/>
      <c r="G13" s="15" t="n"/>
      <c r="H13" s="13" t="n"/>
      <c r="I13" s="13" t="n"/>
      <c r="J13" s="14" t="n"/>
      <c r="K13" s="14" t="n"/>
      <c r="L13" s="13" t="n"/>
      <c r="M13" s="14" t="n"/>
      <c r="N13" s="14" t="n"/>
      <c r="O13" s="13" t="n"/>
      <c r="P13" s="15" t="n"/>
      <c r="Q13" s="16">
        <f>IF(OR($A13="",$E13=""),"",IF(OR($L13="Completed",$L13="Withdrawn"),IF($N13="","",MAX(0,$N13-$E13)),IF('Lists'!$B$2="","",MAX(0,'Lists'!$B$2-$E13))))</f>
        <v/>
      </c>
      <c r="R13" s="17">
        <f>IF($A13="","",IF(OR($L13="Completed",$L13="Withdrawn"),"Closed",IF('Lists'!$B$2="","Set As-of Date",IF('Lists'!$B$3="","Set Due-Soon Window",IF('Lists'!$B$4="","Set Aging Threshold",IF($M13="","Missing Follow-Up",IF($M13&lt;'Lists'!$B$2,"Overdue",IF($M13&lt;='Lists'!$B$2+'Lists'!$B$3,"Due Soon",IF(AND($Q13&lt;&gt;"",$Q13&gt;='Lists'!$B$4),"Aging","On Track")))))))))</f>
        <v/>
      </c>
      <c r="S13" s="18">
        <f>IF(COUNTA($A13:$P13)=0,"",IF($A13="","Missing Request ID",IF(COUNTIF($A$2:$A$121,$A13)&gt;1,"Duplicate Request ID",IF('Lists'!$B$2="","Set As-of Date",IF(OR($B13="",$C13="",$D13="",$E13="",$F13="",$G13="",$H13="",$I13="",$K13="",$L13=""),"Missing Required",IF(OR(COUNTIF('Lists'!$E$2:$E$11,$D13)=0,COUNTIF('Lists'!$F$2:$F$3,$H13)=0,COUNTIF('Lists'!$G$2:$G$3,$I13)=0,COUNTIF('Lists'!$H$2:$H$8,$L13)=0),"Invalid List Value",IF(OR($E13&gt;'Lists'!$B$2,AND($J13&lt;&gt;"",$J13&gt;'Lists'!$B$2),$K13&gt;'Lists'!$B$2,AND($N13&lt;&gt;"",$N13&gt;'Lists'!$B$2)),"Future Activity Date",IF(OR(AND($J13&lt;&gt;"",$J13&lt;$E13),$K13&lt;$E13,AND($M13&lt;&gt;"",$M13&lt;$E13),AND($N13&lt;&gt;"",$N13&lt;$E13)),"Review Date Order",IF(AND(OR($L13="Sent for Processing",$L13="Processing",$L13="Completed"),$J13=""),"Missing Sent Date",IF(AND(OR($L13="Completed",$L13="Withdrawn"),$N13=""),"Missing Closed Date",IF(AND($L13="Completed",$O13=""),"Missing Completion Reference",IF(AND($L13&lt;&gt;"Completed",$O13&lt;&gt;""),"Completion Reference Conflict",IF(AND($L13&lt;&gt;"Completed",$L13&lt;&gt;"Withdrawn",$N13&lt;&gt;""),"Closed Date Conflict",IF(AND(OR($L13="Completed",$L13="Withdrawn"),$M13&lt;&gt;""),"Closed Follow-Up Conflict","OK"))))))))))))))</f>
        <v/>
      </c>
    </row>
    <row r="14" ht="24" customHeight="1">
      <c r="A14" s="13" t="n"/>
      <c r="B14" s="13" t="n"/>
      <c r="C14" s="13" t="n"/>
      <c r="D14" s="13" t="n"/>
      <c r="E14" s="14" t="n"/>
      <c r="F14" s="14" t="n"/>
      <c r="G14" s="15" t="n"/>
      <c r="H14" s="13" t="n"/>
      <c r="I14" s="13" t="n"/>
      <c r="J14" s="14" t="n"/>
      <c r="K14" s="14" t="n"/>
      <c r="L14" s="13" t="n"/>
      <c r="M14" s="14" t="n"/>
      <c r="N14" s="14" t="n"/>
      <c r="O14" s="13" t="n"/>
      <c r="P14" s="15" t="n"/>
      <c r="Q14" s="16">
        <f>IF(OR($A14="",$E14=""),"",IF(OR($L14="Completed",$L14="Withdrawn"),IF($N14="","",MAX(0,$N14-$E14)),IF('Lists'!$B$2="","",MAX(0,'Lists'!$B$2-$E14))))</f>
        <v/>
      </c>
      <c r="R14" s="17">
        <f>IF($A14="","",IF(OR($L14="Completed",$L14="Withdrawn"),"Closed",IF('Lists'!$B$2="","Set As-of Date",IF('Lists'!$B$3="","Set Due-Soon Window",IF('Lists'!$B$4="","Set Aging Threshold",IF($M14="","Missing Follow-Up",IF($M14&lt;'Lists'!$B$2,"Overdue",IF($M14&lt;='Lists'!$B$2+'Lists'!$B$3,"Due Soon",IF(AND($Q14&lt;&gt;"",$Q14&gt;='Lists'!$B$4),"Aging","On Track")))))))))</f>
        <v/>
      </c>
      <c r="S14" s="18">
        <f>IF(COUNTA($A14:$P14)=0,"",IF($A14="","Missing Request ID",IF(COUNTIF($A$2:$A$121,$A14)&gt;1,"Duplicate Request ID",IF('Lists'!$B$2="","Set As-of Date",IF(OR($B14="",$C14="",$D14="",$E14="",$F14="",$G14="",$H14="",$I14="",$K14="",$L14=""),"Missing Required",IF(OR(COUNTIF('Lists'!$E$2:$E$11,$D14)=0,COUNTIF('Lists'!$F$2:$F$3,$H14)=0,COUNTIF('Lists'!$G$2:$G$3,$I14)=0,COUNTIF('Lists'!$H$2:$H$8,$L14)=0),"Invalid List Value",IF(OR($E14&gt;'Lists'!$B$2,AND($J14&lt;&gt;"",$J14&gt;'Lists'!$B$2),$K14&gt;'Lists'!$B$2,AND($N14&lt;&gt;"",$N14&gt;'Lists'!$B$2)),"Future Activity Date",IF(OR(AND($J14&lt;&gt;"",$J14&lt;$E14),$K14&lt;$E14,AND($M14&lt;&gt;"",$M14&lt;$E14),AND($N14&lt;&gt;"",$N14&lt;$E14)),"Review Date Order",IF(AND(OR($L14="Sent for Processing",$L14="Processing",$L14="Completed"),$J14=""),"Missing Sent Date",IF(AND(OR($L14="Completed",$L14="Withdrawn"),$N14=""),"Missing Closed Date",IF(AND($L14="Completed",$O14=""),"Missing Completion Reference",IF(AND($L14&lt;&gt;"Completed",$O14&lt;&gt;""),"Completion Reference Conflict",IF(AND($L14&lt;&gt;"Completed",$L14&lt;&gt;"Withdrawn",$N14&lt;&gt;""),"Closed Date Conflict",IF(AND(OR($L14="Completed",$L14="Withdrawn"),$M14&lt;&gt;""),"Closed Follow-Up Conflict","OK"))))))))))))))</f>
        <v/>
      </c>
    </row>
    <row r="15" ht="24" customHeight="1">
      <c r="A15" s="13" t="n"/>
      <c r="B15" s="13" t="n"/>
      <c r="C15" s="13" t="n"/>
      <c r="D15" s="13" t="n"/>
      <c r="E15" s="14" t="n"/>
      <c r="F15" s="14" t="n"/>
      <c r="G15" s="15" t="n"/>
      <c r="H15" s="13" t="n"/>
      <c r="I15" s="13" t="n"/>
      <c r="J15" s="14" t="n"/>
      <c r="K15" s="14" t="n"/>
      <c r="L15" s="13" t="n"/>
      <c r="M15" s="14" t="n"/>
      <c r="N15" s="14" t="n"/>
      <c r="O15" s="13" t="n"/>
      <c r="P15" s="15" t="n"/>
      <c r="Q15" s="16">
        <f>IF(OR($A15="",$E15=""),"",IF(OR($L15="Completed",$L15="Withdrawn"),IF($N15="","",MAX(0,$N15-$E15)),IF('Lists'!$B$2="","",MAX(0,'Lists'!$B$2-$E15))))</f>
        <v/>
      </c>
      <c r="R15" s="17">
        <f>IF($A15="","",IF(OR($L15="Completed",$L15="Withdrawn"),"Closed",IF('Lists'!$B$2="","Set As-of Date",IF('Lists'!$B$3="","Set Due-Soon Window",IF('Lists'!$B$4="","Set Aging Threshold",IF($M15="","Missing Follow-Up",IF($M15&lt;'Lists'!$B$2,"Overdue",IF($M15&lt;='Lists'!$B$2+'Lists'!$B$3,"Due Soon",IF(AND($Q15&lt;&gt;"",$Q15&gt;='Lists'!$B$4),"Aging","On Track")))))))))</f>
        <v/>
      </c>
      <c r="S15" s="18">
        <f>IF(COUNTA($A15:$P15)=0,"",IF($A15="","Missing Request ID",IF(COUNTIF($A$2:$A$121,$A15)&gt;1,"Duplicate Request ID",IF('Lists'!$B$2="","Set As-of Date",IF(OR($B15="",$C15="",$D15="",$E15="",$F15="",$G15="",$H15="",$I15="",$K15="",$L15=""),"Missing Required",IF(OR(COUNTIF('Lists'!$E$2:$E$11,$D15)=0,COUNTIF('Lists'!$F$2:$F$3,$H15)=0,COUNTIF('Lists'!$G$2:$G$3,$I15)=0,COUNTIF('Lists'!$H$2:$H$8,$L15)=0),"Invalid List Value",IF(OR($E15&gt;'Lists'!$B$2,AND($J15&lt;&gt;"",$J15&gt;'Lists'!$B$2),$K15&gt;'Lists'!$B$2,AND($N15&lt;&gt;"",$N15&gt;'Lists'!$B$2)),"Future Activity Date",IF(OR(AND($J15&lt;&gt;"",$J15&lt;$E15),$K15&lt;$E15,AND($M15&lt;&gt;"",$M15&lt;$E15),AND($N15&lt;&gt;"",$N15&lt;$E15)),"Review Date Order",IF(AND(OR($L15="Sent for Processing",$L15="Processing",$L15="Completed"),$J15=""),"Missing Sent Date",IF(AND(OR($L15="Completed",$L15="Withdrawn"),$N15=""),"Missing Closed Date",IF(AND($L15="Completed",$O15=""),"Missing Completion Reference",IF(AND($L15&lt;&gt;"Completed",$O15&lt;&gt;""),"Completion Reference Conflict",IF(AND($L15&lt;&gt;"Completed",$L15&lt;&gt;"Withdrawn",$N15&lt;&gt;""),"Closed Date Conflict",IF(AND(OR($L15="Completed",$L15="Withdrawn"),$M15&lt;&gt;""),"Closed Follow-Up Conflict","OK"))))))))))))))</f>
        <v/>
      </c>
    </row>
    <row r="16" ht="24" customHeight="1">
      <c r="A16" s="13" t="n"/>
      <c r="B16" s="13" t="n"/>
      <c r="C16" s="13" t="n"/>
      <c r="D16" s="13" t="n"/>
      <c r="E16" s="14" t="n"/>
      <c r="F16" s="14" t="n"/>
      <c r="G16" s="15" t="n"/>
      <c r="H16" s="13" t="n"/>
      <c r="I16" s="13" t="n"/>
      <c r="J16" s="14" t="n"/>
      <c r="K16" s="14" t="n"/>
      <c r="L16" s="13" t="n"/>
      <c r="M16" s="14" t="n"/>
      <c r="N16" s="14" t="n"/>
      <c r="O16" s="13" t="n"/>
      <c r="P16" s="15" t="n"/>
      <c r="Q16" s="16">
        <f>IF(OR($A16="",$E16=""),"",IF(OR($L16="Completed",$L16="Withdrawn"),IF($N16="","",MAX(0,$N16-$E16)),IF('Lists'!$B$2="","",MAX(0,'Lists'!$B$2-$E16))))</f>
        <v/>
      </c>
      <c r="R16" s="17">
        <f>IF($A16="","",IF(OR($L16="Completed",$L16="Withdrawn"),"Closed",IF('Lists'!$B$2="","Set As-of Date",IF('Lists'!$B$3="","Set Due-Soon Window",IF('Lists'!$B$4="","Set Aging Threshold",IF($M16="","Missing Follow-Up",IF($M16&lt;'Lists'!$B$2,"Overdue",IF($M16&lt;='Lists'!$B$2+'Lists'!$B$3,"Due Soon",IF(AND($Q16&lt;&gt;"",$Q16&gt;='Lists'!$B$4),"Aging","On Track")))))))))</f>
        <v/>
      </c>
      <c r="S16" s="18">
        <f>IF(COUNTA($A16:$P16)=0,"",IF($A16="","Missing Request ID",IF(COUNTIF($A$2:$A$121,$A16)&gt;1,"Duplicate Request ID",IF('Lists'!$B$2="","Set As-of Date",IF(OR($B16="",$C16="",$D16="",$E16="",$F16="",$G16="",$H16="",$I16="",$K16="",$L16=""),"Missing Required",IF(OR(COUNTIF('Lists'!$E$2:$E$11,$D16)=0,COUNTIF('Lists'!$F$2:$F$3,$H16)=0,COUNTIF('Lists'!$G$2:$G$3,$I16)=0,COUNTIF('Lists'!$H$2:$H$8,$L16)=0),"Invalid List Value",IF(OR($E16&gt;'Lists'!$B$2,AND($J16&lt;&gt;"",$J16&gt;'Lists'!$B$2),$K16&gt;'Lists'!$B$2,AND($N16&lt;&gt;"",$N16&gt;'Lists'!$B$2)),"Future Activity Date",IF(OR(AND($J16&lt;&gt;"",$J16&lt;$E16),$K16&lt;$E16,AND($M16&lt;&gt;"",$M16&lt;$E16),AND($N16&lt;&gt;"",$N16&lt;$E16)),"Review Date Order",IF(AND(OR($L16="Sent for Processing",$L16="Processing",$L16="Completed"),$J16=""),"Missing Sent Date",IF(AND(OR($L16="Completed",$L16="Withdrawn"),$N16=""),"Missing Closed Date",IF(AND($L16="Completed",$O16=""),"Missing Completion Reference",IF(AND($L16&lt;&gt;"Completed",$O16&lt;&gt;""),"Completion Reference Conflict",IF(AND($L16&lt;&gt;"Completed",$L16&lt;&gt;"Withdrawn",$N16&lt;&gt;""),"Closed Date Conflict",IF(AND(OR($L16="Completed",$L16="Withdrawn"),$M16&lt;&gt;""),"Closed Follow-Up Conflict","OK"))))))))))))))</f>
        <v/>
      </c>
    </row>
    <row r="17" ht="24" customHeight="1">
      <c r="A17" s="13" t="n"/>
      <c r="B17" s="13" t="n"/>
      <c r="C17" s="13" t="n"/>
      <c r="D17" s="13" t="n"/>
      <c r="E17" s="14" t="n"/>
      <c r="F17" s="14" t="n"/>
      <c r="G17" s="15" t="n"/>
      <c r="H17" s="13" t="n"/>
      <c r="I17" s="13" t="n"/>
      <c r="J17" s="14" t="n"/>
      <c r="K17" s="14" t="n"/>
      <c r="L17" s="13" t="n"/>
      <c r="M17" s="14" t="n"/>
      <c r="N17" s="14" t="n"/>
      <c r="O17" s="13" t="n"/>
      <c r="P17" s="15" t="n"/>
      <c r="Q17" s="16">
        <f>IF(OR($A17="",$E17=""),"",IF(OR($L17="Completed",$L17="Withdrawn"),IF($N17="","",MAX(0,$N17-$E17)),IF('Lists'!$B$2="","",MAX(0,'Lists'!$B$2-$E17))))</f>
        <v/>
      </c>
      <c r="R17" s="17">
        <f>IF($A17="","",IF(OR($L17="Completed",$L17="Withdrawn"),"Closed",IF('Lists'!$B$2="","Set As-of Date",IF('Lists'!$B$3="","Set Due-Soon Window",IF('Lists'!$B$4="","Set Aging Threshold",IF($M17="","Missing Follow-Up",IF($M17&lt;'Lists'!$B$2,"Overdue",IF($M17&lt;='Lists'!$B$2+'Lists'!$B$3,"Due Soon",IF(AND($Q17&lt;&gt;"",$Q17&gt;='Lists'!$B$4),"Aging","On Track")))))))))</f>
        <v/>
      </c>
      <c r="S17" s="18">
        <f>IF(COUNTA($A17:$P17)=0,"",IF($A17="","Missing Request ID",IF(COUNTIF($A$2:$A$121,$A17)&gt;1,"Duplicate Request ID",IF('Lists'!$B$2="","Set As-of Date",IF(OR($B17="",$C17="",$D17="",$E17="",$F17="",$G17="",$H17="",$I17="",$K17="",$L17=""),"Missing Required",IF(OR(COUNTIF('Lists'!$E$2:$E$11,$D17)=0,COUNTIF('Lists'!$F$2:$F$3,$H17)=0,COUNTIF('Lists'!$G$2:$G$3,$I17)=0,COUNTIF('Lists'!$H$2:$H$8,$L17)=0),"Invalid List Value",IF(OR($E17&gt;'Lists'!$B$2,AND($J17&lt;&gt;"",$J17&gt;'Lists'!$B$2),$K17&gt;'Lists'!$B$2,AND($N17&lt;&gt;"",$N17&gt;'Lists'!$B$2)),"Future Activity Date",IF(OR(AND($J17&lt;&gt;"",$J17&lt;$E17),$K17&lt;$E17,AND($M17&lt;&gt;"",$M17&lt;$E17),AND($N17&lt;&gt;"",$N17&lt;$E17)),"Review Date Order",IF(AND(OR($L17="Sent for Processing",$L17="Processing",$L17="Completed"),$J17=""),"Missing Sent Date",IF(AND(OR($L17="Completed",$L17="Withdrawn"),$N17=""),"Missing Closed Date",IF(AND($L17="Completed",$O17=""),"Missing Completion Reference",IF(AND($L17&lt;&gt;"Completed",$O17&lt;&gt;""),"Completion Reference Conflict",IF(AND($L17&lt;&gt;"Completed",$L17&lt;&gt;"Withdrawn",$N17&lt;&gt;""),"Closed Date Conflict",IF(AND(OR($L17="Completed",$L17="Withdrawn"),$M17&lt;&gt;""),"Closed Follow-Up Conflict","OK"))))))))))))))</f>
        <v/>
      </c>
    </row>
    <row r="18" ht="24" customHeight="1">
      <c r="A18" s="13" t="n"/>
      <c r="B18" s="13" t="n"/>
      <c r="C18" s="13" t="n"/>
      <c r="D18" s="13" t="n"/>
      <c r="E18" s="14" t="n"/>
      <c r="F18" s="14" t="n"/>
      <c r="G18" s="15" t="n"/>
      <c r="H18" s="13" t="n"/>
      <c r="I18" s="13" t="n"/>
      <c r="J18" s="14" t="n"/>
      <c r="K18" s="14" t="n"/>
      <c r="L18" s="13" t="n"/>
      <c r="M18" s="14" t="n"/>
      <c r="N18" s="14" t="n"/>
      <c r="O18" s="13" t="n"/>
      <c r="P18" s="15" t="n"/>
      <c r="Q18" s="16">
        <f>IF(OR($A18="",$E18=""),"",IF(OR($L18="Completed",$L18="Withdrawn"),IF($N18="","",MAX(0,$N18-$E18)),IF('Lists'!$B$2="","",MAX(0,'Lists'!$B$2-$E18))))</f>
        <v/>
      </c>
      <c r="R18" s="17">
        <f>IF($A18="","",IF(OR($L18="Completed",$L18="Withdrawn"),"Closed",IF('Lists'!$B$2="","Set As-of Date",IF('Lists'!$B$3="","Set Due-Soon Window",IF('Lists'!$B$4="","Set Aging Threshold",IF($M18="","Missing Follow-Up",IF($M18&lt;'Lists'!$B$2,"Overdue",IF($M18&lt;='Lists'!$B$2+'Lists'!$B$3,"Due Soon",IF(AND($Q18&lt;&gt;"",$Q18&gt;='Lists'!$B$4),"Aging","On Track")))))))))</f>
        <v/>
      </c>
      <c r="S18" s="18">
        <f>IF(COUNTA($A18:$P18)=0,"",IF($A18="","Missing Request ID",IF(COUNTIF($A$2:$A$121,$A18)&gt;1,"Duplicate Request ID",IF('Lists'!$B$2="","Set As-of Date",IF(OR($B18="",$C18="",$D18="",$E18="",$F18="",$G18="",$H18="",$I18="",$K18="",$L18=""),"Missing Required",IF(OR(COUNTIF('Lists'!$E$2:$E$11,$D18)=0,COUNTIF('Lists'!$F$2:$F$3,$H18)=0,COUNTIF('Lists'!$G$2:$G$3,$I18)=0,COUNTIF('Lists'!$H$2:$H$8,$L18)=0),"Invalid List Value",IF(OR($E18&gt;'Lists'!$B$2,AND($J18&lt;&gt;"",$J18&gt;'Lists'!$B$2),$K18&gt;'Lists'!$B$2,AND($N18&lt;&gt;"",$N18&gt;'Lists'!$B$2)),"Future Activity Date",IF(OR(AND($J18&lt;&gt;"",$J18&lt;$E18),$K18&lt;$E18,AND($M18&lt;&gt;"",$M18&lt;$E18),AND($N18&lt;&gt;"",$N18&lt;$E18)),"Review Date Order",IF(AND(OR($L18="Sent for Processing",$L18="Processing",$L18="Completed"),$J18=""),"Missing Sent Date",IF(AND(OR($L18="Completed",$L18="Withdrawn"),$N18=""),"Missing Closed Date",IF(AND($L18="Completed",$O18=""),"Missing Completion Reference",IF(AND($L18&lt;&gt;"Completed",$O18&lt;&gt;""),"Completion Reference Conflict",IF(AND($L18&lt;&gt;"Completed",$L18&lt;&gt;"Withdrawn",$N18&lt;&gt;""),"Closed Date Conflict",IF(AND(OR($L18="Completed",$L18="Withdrawn"),$M18&lt;&gt;""),"Closed Follow-Up Conflict","OK"))))))))))))))</f>
        <v/>
      </c>
    </row>
    <row r="19" ht="24" customHeight="1">
      <c r="A19" s="13" t="n"/>
      <c r="B19" s="13" t="n"/>
      <c r="C19" s="13" t="n"/>
      <c r="D19" s="13" t="n"/>
      <c r="E19" s="14" t="n"/>
      <c r="F19" s="14" t="n"/>
      <c r="G19" s="15" t="n"/>
      <c r="H19" s="13" t="n"/>
      <c r="I19" s="13" t="n"/>
      <c r="J19" s="14" t="n"/>
      <c r="K19" s="14" t="n"/>
      <c r="L19" s="13" t="n"/>
      <c r="M19" s="14" t="n"/>
      <c r="N19" s="14" t="n"/>
      <c r="O19" s="13" t="n"/>
      <c r="P19" s="15" t="n"/>
      <c r="Q19" s="16">
        <f>IF(OR($A19="",$E19=""),"",IF(OR($L19="Completed",$L19="Withdrawn"),IF($N19="","",MAX(0,$N19-$E19)),IF('Lists'!$B$2="","",MAX(0,'Lists'!$B$2-$E19))))</f>
        <v/>
      </c>
      <c r="R19" s="17">
        <f>IF($A19="","",IF(OR($L19="Completed",$L19="Withdrawn"),"Closed",IF('Lists'!$B$2="","Set As-of Date",IF('Lists'!$B$3="","Set Due-Soon Window",IF('Lists'!$B$4="","Set Aging Threshold",IF($M19="","Missing Follow-Up",IF($M19&lt;'Lists'!$B$2,"Overdue",IF($M19&lt;='Lists'!$B$2+'Lists'!$B$3,"Due Soon",IF(AND($Q19&lt;&gt;"",$Q19&gt;='Lists'!$B$4),"Aging","On Track")))))))))</f>
        <v/>
      </c>
      <c r="S19" s="18">
        <f>IF(COUNTA($A19:$P19)=0,"",IF($A19="","Missing Request ID",IF(COUNTIF($A$2:$A$121,$A19)&gt;1,"Duplicate Request ID",IF('Lists'!$B$2="","Set As-of Date",IF(OR($B19="",$C19="",$D19="",$E19="",$F19="",$G19="",$H19="",$I19="",$K19="",$L19=""),"Missing Required",IF(OR(COUNTIF('Lists'!$E$2:$E$11,$D19)=0,COUNTIF('Lists'!$F$2:$F$3,$H19)=0,COUNTIF('Lists'!$G$2:$G$3,$I19)=0,COUNTIF('Lists'!$H$2:$H$8,$L19)=0),"Invalid List Value",IF(OR($E19&gt;'Lists'!$B$2,AND($J19&lt;&gt;"",$J19&gt;'Lists'!$B$2),$K19&gt;'Lists'!$B$2,AND($N19&lt;&gt;"",$N19&gt;'Lists'!$B$2)),"Future Activity Date",IF(OR(AND($J19&lt;&gt;"",$J19&lt;$E19),$K19&lt;$E19,AND($M19&lt;&gt;"",$M19&lt;$E19),AND($N19&lt;&gt;"",$N19&lt;$E19)),"Review Date Order",IF(AND(OR($L19="Sent for Processing",$L19="Processing",$L19="Completed"),$J19=""),"Missing Sent Date",IF(AND(OR($L19="Completed",$L19="Withdrawn"),$N19=""),"Missing Closed Date",IF(AND($L19="Completed",$O19=""),"Missing Completion Reference",IF(AND($L19&lt;&gt;"Completed",$O19&lt;&gt;""),"Completion Reference Conflict",IF(AND($L19&lt;&gt;"Completed",$L19&lt;&gt;"Withdrawn",$N19&lt;&gt;""),"Closed Date Conflict",IF(AND(OR($L19="Completed",$L19="Withdrawn"),$M19&lt;&gt;""),"Closed Follow-Up Conflict","OK"))))))))))))))</f>
        <v/>
      </c>
    </row>
    <row r="20" ht="24" customHeight="1">
      <c r="A20" s="13" t="n"/>
      <c r="B20" s="13" t="n"/>
      <c r="C20" s="13" t="n"/>
      <c r="D20" s="13" t="n"/>
      <c r="E20" s="14" t="n"/>
      <c r="F20" s="14" t="n"/>
      <c r="G20" s="15" t="n"/>
      <c r="H20" s="13" t="n"/>
      <c r="I20" s="13" t="n"/>
      <c r="J20" s="14" t="n"/>
      <c r="K20" s="14" t="n"/>
      <c r="L20" s="13" t="n"/>
      <c r="M20" s="14" t="n"/>
      <c r="N20" s="14" t="n"/>
      <c r="O20" s="13" t="n"/>
      <c r="P20" s="15" t="n"/>
      <c r="Q20" s="16">
        <f>IF(OR($A20="",$E20=""),"",IF(OR($L20="Completed",$L20="Withdrawn"),IF($N20="","",MAX(0,$N20-$E20)),IF('Lists'!$B$2="","",MAX(0,'Lists'!$B$2-$E20))))</f>
        <v/>
      </c>
      <c r="R20" s="17">
        <f>IF($A20="","",IF(OR($L20="Completed",$L20="Withdrawn"),"Closed",IF('Lists'!$B$2="","Set As-of Date",IF('Lists'!$B$3="","Set Due-Soon Window",IF('Lists'!$B$4="","Set Aging Threshold",IF($M20="","Missing Follow-Up",IF($M20&lt;'Lists'!$B$2,"Overdue",IF($M20&lt;='Lists'!$B$2+'Lists'!$B$3,"Due Soon",IF(AND($Q20&lt;&gt;"",$Q20&gt;='Lists'!$B$4),"Aging","On Track")))))))))</f>
        <v/>
      </c>
      <c r="S20" s="18">
        <f>IF(COUNTA($A20:$P20)=0,"",IF($A20="","Missing Request ID",IF(COUNTIF($A$2:$A$121,$A20)&gt;1,"Duplicate Request ID",IF('Lists'!$B$2="","Set As-of Date",IF(OR($B20="",$C20="",$D20="",$E20="",$F20="",$G20="",$H20="",$I20="",$K20="",$L20=""),"Missing Required",IF(OR(COUNTIF('Lists'!$E$2:$E$11,$D20)=0,COUNTIF('Lists'!$F$2:$F$3,$H20)=0,COUNTIF('Lists'!$G$2:$G$3,$I20)=0,COUNTIF('Lists'!$H$2:$H$8,$L20)=0),"Invalid List Value",IF(OR($E20&gt;'Lists'!$B$2,AND($J20&lt;&gt;"",$J20&gt;'Lists'!$B$2),$K20&gt;'Lists'!$B$2,AND($N20&lt;&gt;"",$N20&gt;'Lists'!$B$2)),"Future Activity Date",IF(OR(AND($J20&lt;&gt;"",$J20&lt;$E20),$K20&lt;$E20,AND($M20&lt;&gt;"",$M20&lt;$E20),AND($N20&lt;&gt;"",$N20&lt;$E20)),"Review Date Order",IF(AND(OR($L20="Sent for Processing",$L20="Processing",$L20="Completed"),$J20=""),"Missing Sent Date",IF(AND(OR($L20="Completed",$L20="Withdrawn"),$N20=""),"Missing Closed Date",IF(AND($L20="Completed",$O20=""),"Missing Completion Reference",IF(AND($L20&lt;&gt;"Completed",$O20&lt;&gt;""),"Completion Reference Conflict",IF(AND($L20&lt;&gt;"Completed",$L20&lt;&gt;"Withdrawn",$N20&lt;&gt;""),"Closed Date Conflict",IF(AND(OR($L20="Completed",$L20="Withdrawn"),$M20&lt;&gt;""),"Closed Follow-Up Conflict","OK"))))))))))))))</f>
        <v/>
      </c>
    </row>
    <row r="21" ht="24" customHeight="1">
      <c r="A21" s="13" t="n"/>
      <c r="B21" s="13" t="n"/>
      <c r="C21" s="13" t="n"/>
      <c r="D21" s="13" t="n"/>
      <c r="E21" s="14" t="n"/>
      <c r="F21" s="14" t="n"/>
      <c r="G21" s="15" t="n"/>
      <c r="H21" s="13" t="n"/>
      <c r="I21" s="13" t="n"/>
      <c r="J21" s="14" t="n"/>
      <c r="K21" s="14" t="n"/>
      <c r="L21" s="13" t="n"/>
      <c r="M21" s="14" t="n"/>
      <c r="N21" s="14" t="n"/>
      <c r="O21" s="13" t="n"/>
      <c r="P21" s="15" t="n"/>
      <c r="Q21" s="16">
        <f>IF(OR($A21="",$E21=""),"",IF(OR($L21="Completed",$L21="Withdrawn"),IF($N21="","",MAX(0,$N21-$E21)),IF('Lists'!$B$2="","",MAX(0,'Lists'!$B$2-$E21))))</f>
        <v/>
      </c>
      <c r="R21" s="17">
        <f>IF($A21="","",IF(OR($L21="Completed",$L21="Withdrawn"),"Closed",IF('Lists'!$B$2="","Set As-of Date",IF('Lists'!$B$3="","Set Due-Soon Window",IF('Lists'!$B$4="","Set Aging Threshold",IF($M21="","Missing Follow-Up",IF($M21&lt;'Lists'!$B$2,"Overdue",IF($M21&lt;='Lists'!$B$2+'Lists'!$B$3,"Due Soon",IF(AND($Q21&lt;&gt;"",$Q21&gt;='Lists'!$B$4),"Aging","On Track")))))))))</f>
        <v/>
      </c>
      <c r="S21" s="18">
        <f>IF(COUNTA($A21:$P21)=0,"",IF($A21="","Missing Request ID",IF(COUNTIF($A$2:$A$121,$A21)&gt;1,"Duplicate Request ID",IF('Lists'!$B$2="","Set As-of Date",IF(OR($B21="",$C21="",$D21="",$E21="",$F21="",$G21="",$H21="",$I21="",$K21="",$L21=""),"Missing Required",IF(OR(COUNTIF('Lists'!$E$2:$E$11,$D21)=0,COUNTIF('Lists'!$F$2:$F$3,$H21)=0,COUNTIF('Lists'!$G$2:$G$3,$I21)=0,COUNTIF('Lists'!$H$2:$H$8,$L21)=0),"Invalid List Value",IF(OR($E21&gt;'Lists'!$B$2,AND($J21&lt;&gt;"",$J21&gt;'Lists'!$B$2),$K21&gt;'Lists'!$B$2,AND($N21&lt;&gt;"",$N21&gt;'Lists'!$B$2)),"Future Activity Date",IF(OR(AND($J21&lt;&gt;"",$J21&lt;$E21),$K21&lt;$E21,AND($M21&lt;&gt;"",$M21&lt;$E21),AND($N21&lt;&gt;"",$N21&lt;$E21)),"Review Date Order",IF(AND(OR($L21="Sent for Processing",$L21="Processing",$L21="Completed"),$J21=""),"Missing Sent Date",IF(AND(OR($L21="Completed",$L21="Withdrawn"),$N21=""),"Missing Closed Date",IF(AND($L21="Completed",$O21=""),"Missing Completion Reference",IF(AND($L21&lt;&gt;"Completed",$O21&lt;&gt;""),"Completion Reference Conflict",IF(AND($L21&lt;&gt;"Completed",$L21&lt;&gt;"Withdrawn",$N21&lt;&gt;""),"Closed Date Conflict",IF(AND(OR($L21="Completed",$L21="Withdrawn"),$M21&lt;&gt;""),"Closed Follow-Up Conflict","OK"))))))))))))))</f>
        <v/>
      </c>
    </row>
    <row r="22" ht="24" customHeight="1">
      <c r="A22" s="13" t="n"/>
      <c r="B22" s="13" t="n"/>
      <c r="C22" s="13" t="n"/>
      <c r="D22" s="13" t="n"/>
      <c r="E22" s="14" t="n"/>
      <c r="F22" s="14" t="n"/>
      <c r="G22" s="15" t="n"/>
      <c r="H22" s="13" t="n"/>
      <c r="I22" s="13" t="n"/>
      <c r="J22" s="14" t="n"/>
      <c r="K22" s="14" t="n"/>
      <c r="L22" s="13" t="n"/>
      <c r="M22" s="14" t="n"/>
      <c r="N22" s="14" t="n"/>
      <c r="O22" s="13" t="n"/>
      <c r="P22" s="15" t="n"/>
      <c r="Q22" s="16">
        <f>IF(OR($A22="",$E22=""),"",IF(OR($L22="Completed",$L22="Withdrawn"),IF($N22="","",MAX(0,$N22-$E22)),IF('Lists'!$B$2="","",MAX(0,'Lists'!$B$2-$E22))))</f>
        <v/>
      </c>
      <c r="R22" s="17">
        <f>IF($A22="","",IF(OR($L22="Completed",$L22="Withdrawn"),"Closed",IF('Lists'!$B$2="","Set As-of Date",IF('Lists'!$B$3="","Set Due-Soon Window",IF('Lists'!$B$4="","Set Aging Threshold",IF($M22="","Missing Follow-Up",IF($M22&lt;'Lists'!$B$2,"Overdue",IF($M22&lt;='Lists'!$B$2+'Lists'!$B$3,"Due Soon",IF(AND($Q22&lt;&gt;"",$Q22&gt;='Lists'!$B$4),"Aging","On Track")))))))))</f>
        <v/>
      </c>
      <c r="S22" s="18">
        <f>IF(COUNTA($A22:$P22)=0,"",IF($A22="","Missing Request ID",IF(COUNTIF($A$2:$A$121,$A22)&gt;1,"Duplicate Request ID",IF('Lists'!$B$2="","Set As-of Date",IF(OR($B22="",$C22="",$D22="",$E22="",$F22="",$G22="",$H22="",$I22="",$K22="",$L22=""),"Missing Required",IF(OR(COUNTIF('Lists'!$E$2:$E$11,$D22)=0,COUNTIF('Lists'!$F$2:$F$3,$H22)=0,COUNTIF('Lists'!$G$2:$G$3,$I22)=0,COUNTIF('Lists'!$H$2:$H$8,$L22)=0),"Invalid List Value",IF(OR($E22&gt;'Lists'!$B$2,AND($J22&lt;&gt;"",$J22&gt;'Lists'!$B$2),$K22&gt;'Lists'!$B$2,AND($N22&lt;&gt;"",$N22&gt;'Lists'!$B$2)),"Future Activity Date",IF(OR(AND($J22&lt;&gt;"",$J22&lt;$E22),$K22&lt;$E22,AND($M22&lt;&gt;"",$M22&lt;$E22),AND($N22&lt;&gt;"",$N22&lt;$E22)),"Review Date Order",IF(AND(OR($L22="Sent for Processing",$L22="Processing",$L22="Completed"),$J22=""),"Missing Sent Date",IF(AND(OR($L22="Completed",$L22="Withdrawn"),$N22=""),"Missing Closed Date",IF(AND($L22="Completed",$O22=""),"Missing Completion Reference",IF(AND($L22&lt;&gt;"Completed",$O22&lt;&gt;""),"Completion Reference Conflict",IF(AND($L22&lt;&gt;"Completed",$L22&lt;&gt;"Withdrawn",$N22&lt;&gt;""),"Closed Date Conflict",IF(AND(OR($L22="Completed",$L22="Withdrawn"),$M22&lt;&gt;""),"Closed Follow-Up Conflict","OK"))))))))))))))</f>
        <v/>
      </c>
    </row>
    <row r="23" ht="24" customHeight="1">
      <c r="A23" s="13" t="n"/>
      <c r="B23" s="13" t="n"/>
      <c r="C23" s="13" t="n"/>
      <c r="D23" s="13" t="n"/>
      <c r="E23" s="14" t="n"/>
      <c r="F23" s="14" t="n"/>
      <c r="G23" s="15" t="n"/>
      <c r="H23" s="13" t="n"/>
      <c r="I23" s="13" t="n"/>
      <c r="J23" s="14" t="n"/>
      <c r="K23" s="14" t="n"/>
      <c r="L23" s="13" t="n"/>
      <c r="M23" s="14" t="n"/>
      <c r="N23" s="14" t="n"/>
      <c r="O23" s="13" t="n"/>
      <c r="P23" s="15" t="n"/>
      <c r="Q23" s="16">
        <f>IF(OR($A23="",$E23=""),"",IF(OR($L23="Completed",$L23="Withdrawn"),IF($N23="","",MAX(0,$N23-$E23)),IF('Lists'!$B$2="","",MAX(0,'Lists'!$B$2-$E23))))</f>
        <v/>
      </c>
      <c r="R23" s="17">
        <f>IF($A23="","",IF(OR($L23="Completed",$L23="Withdrawn"),"Closed",IF('Lists'!$B$2="","Set As-of Date",IF('Lists'!$B$3="","Set Due-Soon Window",IF('Lists'!$B$4="","Set Aging Threshold",IF($M23="","Missing Follow-Up",IF($M23&lt;'Lists'!$B$2,"Overdue",IF($M23&lt;='Lists'!$B$2+'Lists'!$B$3,"Due Soon",IF(AND($Q23&lt;&gt;"",$Q23&gt;='Lists'!$B$4),"Aging","On Track")))))))))</f>
        <v/>
      </c>
      <c r="S23" s="18">
        <f>IF(COUNTA($A23:$P23)=0,"",IF($A23="","Missing Request ID",IF(COUNTIF($A$2:$A$121,$A23)&gt;1,"Duplicate Request ID",IF('Lists'!$B$2="","Set As-of Date",IF(OR($B23="",$C23="",$D23="",$E23="",$F23="",$G23="",$H23="",$I23="",$K23="",$L23=""),"Missing Required",IF(OR(COUNTIF('Lists'!$E$2:$E$11,$D23)=0,COUNTIF('Lists'!$F$2:$F$3,$H23)=0,COUNTIF('Lists'!$G$2:$G$3,$I23)=0,COUNTIF('Lists'!$H$2:$H$8,$L23)=0),"Invalid List Value",IF(OR($E23&gt;'Lists'!$B$2,AND($J23&lt;&gt;"",$J23&gt;'Lists'!$B$2),$K23&gt;'Lists'!$B$2,AND($N23&lt;&gt;"",$N23&gt;'Lists'!$B$2)),"Future Activity Date",IF(OR(AND($J23&lt;&gt;"",$J23&lt;$E23),$K23&lt;$E23,AND($M23&lt;&gt;"",$M23&lt;$E23),AND($N23&lt;&gt;"",$N23&lt;$E23)),"Review Date Order",IF(AND(OR($L23="Sent for Processing",$L23="Processing",$L23="Completed"),$J23=""),"Missing Sent Date",IF(AND(OR($L23="Completed",$L23="Withdrawn"),$N23=""),"Missing Closed Date",IF(AND($L23="Completed",$O23=""),"Missing Completion Reference",IF(AND($L23&lt;&gt;"Completed",$O23&lt;&gt;""),"Completion Reference Conflict",IF(AND($L23&lt;&gt;"Completed",$L23&lt;&gt;"Withdrawn",$N23&lt;&gt;""),"Closed Date Conflict",IF(AND(OR($L23="Completed",$L23="Withdrawn"),$M23&lt;&gt;""),"Closed Follow-Up Conflict","OK"))))))))))))))</f>
        <v/>
      </c>
    </row>
    <row r="24" ht="24" customHeight="1">
      <c r="A24" s="13" t="n"/>
      <c r="B24" s="13" t="n"/>
      <c r="C24" s="13" t="n"/>
      <c r="D24" s="13" t="n"/>
      <c r="E24" s="14" t="n"/>
      <c r="F24" s="14" t="n"/>
      <c r="G24" s="15" t="n"/>
      <c r="H24" s="13" t="n"/>
      <c r="I24" s="13" t="n"/>
      <c r="J24" s="14" t="n"/>
      <c r="K24" s="14" t="n"/>
      <c r="L24" s="13" t="n"/>
      <c r="M24" s="14" t="n"/>
      <c r="N24" s="14" t="n"/>
      <c r="O24" s="13" t="n"/>
      <c r="P24" s="15" t="n"/>
      <c r="Q24" s="16">
        <f>IF(OR($A24="",$E24=""),"",IF(OR($L24="Completed",$L24="Withdrawn"),IF($N24="","",MAX(0,$N24-$E24)),IF('Lists'!$B$2="","",MAX(0,'Lists'!$B$2-$E24))))</f>
        <v/>
      </c>
      <c r="R24" s="17">
        <f>IF($A24="","",IF(OR($L24="Completed",$L24="Withdrawn"),"Closed",IF('Lists'!$B$2="","Set As-of Date",IF('Lists'!$B$3="","Set Due-Soon Window",IF('Lists'!$B$4="","Set Aging Threshold",IF($M24="","Missing Follow-Up",IF($M24&lt;'Lists'!$B$2,"Overdue",IF($M24&lt;='Lists'!$B$2+'Lists'!$B$3,"Due Soon",IF(AND($Q24&lt;&gt;"",$Q24&gt;='Lists'!$B$4),"Aging","On Track")))))))))</f>
        <v/>
      </c>
      <c r="S24" s="18">
        <f>IF(COUNTA($A24:$P24)=0,"",IF($A24="","Missing Request ID",IF(COUNTIF($A$2:$A$121,$A24)&gt;1,"Duplicate Request ID",IF('Lists'!$B$2="","Set As-of Date",IF(OR($B24="",$C24="",$D24="",$E24="",$F24="",$G24="",$H24="",$I24="",$K24="",$L24=""),"Missing Required",IF(OR(COUNTIF('Lists'!$E$2:$E$11,$D24)=0,COUNTIF('Lists'!$F$2:$F$3,$H24)=0,COUNTIF('Lists'!$G$2:$G$3,$I24)=0,COUNTIF('Lists'!$H$2:$H$8,$L24)=0),"Invalid List Value",IF(OR($E24&gt;'Lists'!$B$2,AND($J24&lt;&gt;"",$J24&gt;'Lists'!$B$2),$K24&gt;'Lists'!$B$2,AND($N24&lt;&gt;"",$N24&gt;'Lists'!$B$2)),"Future Activity Date",IF(OR(AND($J24&lt;&gt;"",$J24&lt;$E24),$K24&lt;$E24,AND($M24&lt;&gt;"",$M24&lt;$E24),AND($N24&lt;&gt;"",$N24&lt;$E24)),"Review Date Order",IF(AND(OR($L24="Sent for Processing",$L24="Processing",$L24="Completed"),$J24=""),"Missing Sent Date",IF(AND(OR($L24="Completed",$L24="Withdrawn"),$N24=""),"Missing Closed Date",IF(AND($L24="Completed",$O24=""),"Missing Completion Reference",IF(AND($L24&lt;&gt;"Completed",$O24&lt;&gt;""),"Completion Reference Conflict",IF(AND($L24&lt;&gt;"Completed",$L24&lt;&gt;"Withdrawn",$N24&lt;&gt;""),"Closed Date Conflict",IF(AND(OR($L24="Completed",$L24="Withdrawn"),$M24&lt;&gt;""),"Closed Follow-Up Conflict","OK"))))))))))))))</f>
        <v/>
      </c>
    </row>
    <row r="25" ht="24" customHeight="1">
      <c r="A25" s="13" t="n"/>
      <c r="B25" s="13" t="n"/>
      <c r="C25" s="13" t="n"/>
      <c r="D25" s="13" t="n"/>
      <c r="E25" s="14" t="n"/>
      <c r="F25" s="14" t="n"/>
      <c r="G25" s="15" t="n"/>
      <c r="H25" s="13" t="n"/>
      <c r="I25" s="13" t="n"/>
      <c r="J25" s="14" t="n"/>
      <c r="K25" s="14" t="n"/>
      <c r="L25" s="13" t="n"/>
      <c r="M25" s="14" t="n"/>
      <c r="N25" s="14" t="n"/>
      <c r="O25" s="13" t="n"/>
      <c r="P25" s="15" t="n"/>
      <c r="Q25" s="16">
        <f>IF(OR($A25="",$E25=""),"",IF(OR($L25="Completed",$L25="Withdrawn"),IF($N25="","",MAX(0,$N25-$E25)),IF('Lists'!$B$2="","",MAX(0,'Lists'!$B$2-$E25))))</f>
        <v/>
      </c>
      <c r="R25" s="17">
        <f>IF($A25="","",IF(OR($L25="Completed",$L25="Withdrawn"),"Closed",IF('Lists'!$B$2="","Set As-of Date",IF('Lists'!$B$3="","Set Due-Soon Window",IF('Lists'!$B$4="","Set Aging Threshold",IF($M25="","Missing Follow-Up",IF($M25&lt;'Lists'!$B$2,"Overdue",IF($M25&lt;='Lists'!$B$2+'Lists'!$B$3,"Due Soon",IF(AND($Q25&lt;&gt;"",$Q25&gt;='Lists'!$B$4),"Aging","On Track")))))))))</f>
        <v/>
      </c>
      <c r="S25" s="18">
        <f>IF(COUNTA($A25:$P25)=0,"",IF($A25="","Missing Request ID",IF(COUNTIF($A$2:$A$121,$A25)&gt;1,"Duplicate Request ID",IF('Lists'!$B$2="","Set As-of Date",IF(OR($B25="",$C25="",$D25="",$E25="",$F25="",$G25="",$H25="",$I25="",$K25="",$L25=""),"Missing Required",IF(OR(COUNTIF('Lists'!$E$2:$E$11,$D25)=0,COUNTIF('Lists'!$F$2:$F$3,$H25)=0,COUNTIF('Lists'!$G$2:$G$3,$I25)=0,COUNTIF('Lists'!$H$2:$H$8,$L25)=0),"Invalid List Value",IF(OR($E25&gt;'Lists'!$B$2,AND($J25&lt;&gt;"",$J25&gt;'Lists'!$B$2),$K25&gt;'Lists'!$B$2,AND($N25&lt;&gt;"",$N25&gt;'Lists'!$B$2)),"Future Activity Date",IF(OR(AND($J25&lt;&gt;"",$J25&lt;$E25),$K25&lt;$E25,AND($M25&lt;&gt;"",$M25&lt;$E25),AND($N25&lt;&gt;"",$N25&lt;$E25)),"Review Date Order",IF(AND(OR($L25="Sent for Processing",$L25="Processing",$L25="Completed"),$J25=""),"Missing Sent Date",IF(AND(OR($L25="Completed",$L25="Withdrawn"),$N25=""),"Missing Closed Date",IF(AND($L25="Completed",$O25=""),"Missing Completion Reference",IF(AND($L25&lt;&gt;"Completed",$O25&lt;&gt;""),"Completion Reference Conflict",IF(AND($L25&lt;&gt;"Completed",$L25&lt;&gt;"Withdrawn",$N25&lt;&gt;""),"Closed Date Conflict",IF(AND(OR($L25="Completed",$L25="Withdrawn"),$M25&lt;&gt;""),"Closed Follow-Up Conflict","OK"))))))))))))))</f>
        <v/>
      </c>
    </row>
    <row r="26" ht="24" customHeight="1">
      <c r="A26" s="13" t="n"/>
      <c r="B26" s="13" t="n"/>
      <c r="C26" s="13" t="n"/>
      <c r="D26" s="13" t="n"/>
      <c r="E26" s="14" t="n"/>
      <c r="F26" s="14" t="n"/>
      <c r="G26" s="15" t="n"/>
      <c r="H26" s="13" t="n"/>
      <c r="I26" s="13" t="n"/>
      <c r="J26" s="14" t="n"/>
      <c r="K26" s="14" t="n"/>
      <c r="L26" s="13" t="n"/>
      <c r="M26" s="14" t="n"/>
      <c r="N26" s="14" t="n"/>
      <c r="O26" s="13" t="n"/>
      <c r="P26" s="15" t="n"/>
      <c r="Q26" s="16">
        <f>IF(OR($A26="",$E26=""),"",IF(OR($L26="Completed",$L26="Withdrawn"),IF($N26="","",MAX(0,$N26-$E26)),IF('Lists'!$B$2="","",MAX(0,'Lists'!$B$2-$E26))))</f>
        <v/>
      </c>
      <c r="R26" s="17">
        <f>IF($A26="","",IF(OR($L26="Completed",$L26="Withdrawn"),"Closed",IF('Lists'!$B$2="","Set As-of Date",IF('Lists'!$B$3="","Set Due-Soon Window",IF('Lists'!$B$4="","Set Aging Threshold",IF($M26="","Missing Follow-Up",IF($M26&lt;'Lists'!$B$2,"Overdue",IF($M26&lt;='Lists'!$B$2+'Lists'!$B$3,"Due Soon",IF(AND($Q26&lt;&gt;"",$Q26&gt;='Lists'!$B$4),"Aging","On Track")))))))))</f>
        <v/>
      </c>
      <c r="S26" s="18">
        <f>IF(COUNTA($A26:$P26)=0,"",IF($A26="","Missing Request ID",IF(COUNTIF($A$2:$A$121,$A26)&gt;1,"Duplicate Request ID",IF('Lists'!$B$2="","Set As-of Date",IF(OR($B26="",$C26="",$D26="",$E26="",$F26="",$G26="",$H26="",$I26="",$K26="",$L26=""),"Missing Required",IF(OR(COUNTIF('Lists'!$E$2:$E$11,$D26)=0,COUNTIF('Lists'!$F$2:$F$3,$H26)=0,COUNTIF('Lists'!$G$2:$G$3,$I26)=0,COUNTIF('Lists'!$H$2:$H$8,$L26)=0),"Invalid List Value",IF(OR($E26&gt;'Lists'!$B$2,AND($J26&lt;&gt;"",$J26&gt;'Lists'!$B$2),$K26&gt;'Lists'!$B$2,AND($N26&lt;&gt;"",$N26&gt;'Lists'!$B$2)),"Future Activity Date",IF(OR(AND($J26&lt;&gt;"",$J26&lt;$E26),$K26&lt;$E26,AND($M26&lt;&gt;"",$M26&lt;$E26),AND($N26&lt;&gt;"",$N26&lt;$E26)),"Review Date Order",IF(AND(OR($L26="Sent for Processing",$L26="Processing",$L26="Completed"),$J26=""),"Missing Sent Date",IF(AND(OR($L26="Completed",$L26="Withdrawn"),$N26=""),"Missing Closed Date",IF(AND($L26="Completed",$O26=""),"Missing Completion Reference",IF(AND($L26&lt;&gt;"Completed",$O26&lt;&gt;""),"Completion Reference Conflict",IF(AND($L26&lt;&gt;"Completed",$L26&lt;&gt;"Withdrawn",$N26&lt;&gt;""),"Closed Date Conflict",IF(AND(OR($L26="Completed",$L26="Withdrawn"),$M26&lt;&gt;""),"Closed Follow-Up Conflict","OK"))))))))))))))</f>
        <v/>
      </c>
    </row>
    <row r="27" ht="24" customHeight="1">
      <c r="A27" s="13" t="n"/>
      <c r="B27" s="13" t="n"/>
      <c r="C27" s="13" t="n"/>
      <c r="D27" s="13" t="n"/>
      <c r="E27" s="14" t="n"/>
      <c r="F27" s="14" t="n"/>
      <c r="G27" s="15" t="n"/>
      <c r="H27" s="13" t="n"/>
      <c r="I27" s="13" t="n"/>
      <c r="J27" s="14" t="n"/>
      <c r="K27" s="14" t="n"/>
      <c r="L27" s="13" t="n"/>
      <c r="M27" s="14" t="n"/>
      <c r="N27" s="14" t="n"/>
      <c r="O27" s="13" t="n"/>
      <c r="P27" s="15" t="n"/>
      <c r="Q27" s="16">
        <f>IF(OR($A27="",$E27=""),"",IF(OR($L27="Completed",$L27="Withdrawn"),IF($N27="","",MAX(0,$N27-$E27)),IF('Lists'!$B$2="","",MAX(0,'Lists'!$B$2-$E27))))</f>
        <v/>
      </c>
      <c r="R27" s="17">
        <f>IF($A27="","",IF(OR($L27="Completed",$L27="Withdrawn"),"Closed",IF('Lists'!$B$2="","Set As-of Date",IF('Lists'!$B$3="","Set Due-Soon Window",IF('Lists'!$B$4="","Set Aging Threshold",IF($M27="","Missing Follow-Up",IF($M27&lt;'Lists'!$B$2,"Overdue",IF($M27&lt;='Lists'!$B$2+'Lists'!$B$3,"Due Soon",IF(AND($Q27&lt;&gt;"",$Q27&gt;='Lists'!$B$4),"Aging","On Track")))))))))</f>
        <v/>
      </c>
      <c r="S27" s="18">
        <f>IF(COUNTA($A27:$P27)=0,"",IF($A27="","Missing Request ID",IF(COUNTIF($A$2:$A$121,$A27)&gt;1,"Duplicate Request ID",IF('Lists'!$B$2="","Set As-of Date",IF(OR($B27="",$C27="",$D27="",$E27="",$F27="",$G27="",$H27="",$I27="",$K27="",$L27=""),"Missing Required",IF(OR(COUNTIF('Lists'!$E$2:$E$11,$D27)=0,COUNTIF('Lists'!$F$2:$F$3,$H27)=0,COUNTIF('Lists'!$G$2:$G$3,$I27)=0,COUNTIF('Lists'!$H$2:$H$8,$L27)=0),"Invalid List Value",IF(OR($E27&gt;'Lists'!$B$2,AND($J27&lt;&gt;"",$J27&gt;'Lists'!$B$2),$K27&gt;'Lists'!$B$2,AND($N27&lt;&gt;"",$N27&gt;'Lists'!$B$2)),"Future Activity Date",IF(OR(AND($J27&lt;&gt;"",$J27&lt;$E27),$K27&lt;$E27,AND($M27&lt;&gt;"",$M27&lt;$E27),AND($N27&lt;&gt;"",$N27&lt;$E27)),"Review Date Order",IF(AND(OR($L27="Sent for Processing",$L27="Processing",$L27="Completed"),$J27=""),"Missing Sent Date",IF(AND(OR($L27="Completed",$L27="Withdrawn"),$N27=""),"Missing Closed Date",IF(AND($L27="Completed",$O27=""),"Missing Completion Reference",IF(AND($L27&lt;&gt;"Completed",$O27&lt;&gt;""),"Completion Reference Conflict",IF(AND($L27&lt;&gt;"Completed",$L27&lt;&gt;"Withdrawn",$N27&lt;&gt;""),"Closed Date Conflict",IF(AND(OR($L27="Completed",$L27="Withdrawn"),$M27&lt;&gt;""),"Closed Follow-Up Conflict","OK"))))))))))))))</f>
        <v/>
      </c>
    </row>
    <row r="28" ht="24" customHeight="1">
      <c r="A28" s="13" t="n"/>
      <c r="B28" s="13" t="n"/>
      <c r="C28" s="13" t="n"/>
      <c r="D28" s="13" t="n"/>
      <c r="E28" s="14" t="n"/>
      <c r="F28" s="14" t="n"/>
      <c r="G28" s="15" t="n"/>
      <c r="H28" s="13" t="n"/>
      <c r="I28" s="13" t="n"/>
      <c r="J28" s="14" t="n"/>
      <c r="K28" s="14" t="n"/>
      <c r="L28" s="13" t="n"/>
      <c r="M28" s="14" t="n"/>
      <c r="N28" s="14" t="n"/>
      <c r="O28" s="13" t="n"/>
      <c r="P28" s="15" t="n"/>
      <c r="Q28" s="16">
        <f>IF(OR($A28="",$E28=""),"",IF(OR($L28="Completed",$L28="Withdrawn"),IF($N28="","",MAX(0,$N28-$E28)),IF('Lists'!$B$2="","",MAX(0,'Lists'!$B$2-$E28))))</f>
        <v/>
      </c>
      <c r="R28" s="17">
        <f>IF($A28="","",IF(OR($L28="Completed",$L28="Withdrawn"),"Closed",IF('Lists'!$B$2="","Set As-of Date",IF('Lists'!$B$3="","Set Due-Soon Window",IF('Lists'!$B$4="","Set Aging Threshold",IF($M28="","Missing Follow-Up",IF($M28&lt;'Lists'!$B$2,"Overdue",IF($M28&lt;='Lists'!$B$2+'Lists'!$B$3,"Due Soon",IF(AND($Q28&lt;&gt;"",$Q28&gt;='Lists'!$B$4),"Aging","On Track")))))))))</f>
        <v/>
      </c>
      <c r="S28" s="18">
        <f>IF(COUNTA($A28:$P28)=0,"",IF($A28="","Missing Request ID",IF(COUNTIF($A$2:$A$121,$A28)&gt;1,"Duplicate Request ID",IF('Lists'!$B$2="","Set As-of Date",IF(OR($B28="",$C28="",$D28="",$E28="",$F28="",$G28="",$H28="",$I28="",$K28="",$L28=""),"Missing Required",IF(OR(COUNTIF('Lists'!$E$2:$E$11,$D28)=0,COUNTIF('Lists'!$F$2:$F$3,$H28)=0,COUNTIF('Lists'!$G$2:$G$3,$I28)=0,COUNTIF('Lists'!$H$2:$H$8,$L28)=0),"Invalid List Value",IF(OR($E28&gt;'Lists'!$B$2,AND($J28&lt;&gt;"",$J28&gt;'Lists'!$B$2),$K28&gt;'Lists'!$B$2,AND($N28&lt;&gt;"",$N28&gt;'Lists'!$B$2)),"Future Activity Date",IF(OR(AND($J28&lt;&gt;"",$J28&lt;$E28),$K28&lt;$E28,AND($M28&lt;&gt;"",$M28&lt;$E28),AND($N28&lt;&gt;"",$N28&lt;$E28)),"Review Date Order",IF(AND(OR($L28="Sent for Processing",$L28="Processing",$L28="Completed"),$J28=""),"Missing Sent Date",IF(AND(OR($L28="Completed",$L28="Withdrawn"),$N28=""),"Missing Closed Date",IF(AND($L28="Completed",$O28=""),"Missing Completion Reference",IF(AND($L28&lt;&gt;"Completed",$O28&lt;&gt;""),"Completion Reference Conflict",IF(AND($L28&lt;&gt;"Completed",$L28&lt;&gt;"Withdrawn",$N28&lt;&gt;""),"Closed Date Conflict",IF(AND(OR($L28="Completed",$L28="Withdrawn"),$M28&lt;&gt;""),"Closed Follow-Up Conflict","OK"))))))))))))))</f>
        <v/>
      </c>
    </row>
    <row r="29" ht="24" customHeight="1">
      <c r="A29" s="13" t="n"/>
      <c r="B29" s="13" t="n"/>
      <c r="C29" s="13" t="n"/>
      <c r="D29" s="13" t="n"/>
      <c r="E29" s="14" t="n"/>
      <c r="F29" s="14" t="n"/>
      <c r="G29" s="15" t="n"/>
      <c r="H29" s="13" t="n"/>
      <c r="I29" s="13" t="n"/>
      <c r="J29" s="14" t="n"/>
      <c r="K29" s="14" t="n"/>
      <c r="L29" s="13" t="n"/>
      <c r="M29" s="14" t="n"/>
      <c r="N29" s="14" t="n"/>
      <c r="O29" s="13" t="n"/>
      <c r="P29" s="15" t="n"/>
      <c r="Q29" s="16">
        <f>IF(OR($A29="",$E29=""),"",IF(OR($L29="Completed",$L29="Withdrawn"),IF($N29="","",MAX(0,$N29-$E29)),IF('Lists'!$B$2="","",MAX(0,'Lists'!$B$2-$E29))))</f>
        <v/>
      </c>
      <c r="R29" s="17">
        <f>IF($A29="","",IF(OR($L29="Completed",$L29="Withdrawn"),"Closed",IF('Lists'!$B$2="","Set As-of Date",IF('Lists'!$B$3="","Set Due-Soon Window",IF('Lists'!$B$4="","Set Aging Threshold",IF($M29="","Missing Follow-Up",IF($M29&lt;'Lists'!$B$2,"Overdue",IF($M29&lt;='Lists'!$B$2+'Lists'!$B$3,"Due Soon",IF(AND($Q29&lt;&gt;"",$Q29&gt;='Lists'!$B$4),"Aging","On Track")))))))))</f>
        <v/>
      </c>
      <c r="S29" s="18">
        <f>IF(COUNTA($A29:$P29)=0,"",IF($A29="","Missing Request ID",IF(COUNTIF($A$2:$A$121,$A29)&gt;1,"Duplicate Request ID",IF('Lists'!$B$2="","Set As-of Date",IF(OR($B29="",$C29="",$D29="",$E29="",$F29="",$G29="",$H29="",$I29="",$K29="",$L29=""),"Missing Required",IF(OR(COUNTIF('Lists'!$E$2:$E$11,$D29)=0,COUNTIF('Lists'!$F$2:$F$3,$H29)=0,COUNTIF('Lists'!$G$2:$G$3,$I29)=0,COUNTIF('Lists'!$H$2:$H$8,$L29)=0),"Invalid List Value",IF(OR($E29&gt;'Lists'!$B$2,AND($J29&lt;&gt;"",$J29&gt;'Lists'!$B$2),$K29&gt;'Lists'!$B$2,AND($N29&lt;&gt;"",$N29&gt;'Lists'!$B$2)),"Future Activity Date",IF(OR(AND($J29&lt;&gt;"",$J29&lt;$E29),$K29&lt;$E29,AND($M29&lt;&gt;"",$M29&lt;$E29),AND($N29&lt;&gt;"",$N29&lt;$E29)),"Review Date Order",IF(AND(OR($L29="Sent for Processing",$L29="Processing",$L29="Completed"),$J29=""),"Missing Sent Date",IF(AND(OR($L29="Completed",$L29="Withdrawn"),$N29=""),"Missing Closed Date",IF(AND($L29="Completed",$O29=""),"Missing Completion Reference",IF(AND($L29&lt;&gt;"Completed",$O29&lt;&gt;""),"Completion Reference Conflict",IF(AND($L29&lt;&gt;"Completed",$L29&lt;&gt;"Withdrawn",$N29&lt;&gt;""),"Closed Date Conflict",IF(AND(OR($L29="Completed",$L29="Withdrawn"),$M29&lt;&gt;""),"Closed Follow-Up Conflict","OK"))))))))))))))</f>
        <v/>
      </c>
    </row>
    <row r="30" ht="24" customHeight="1">
      <c r="A30" s="13" t="n"/>
      <c r="B30" s="13" t="n"/>
      <c r="C30" s="13" t="n"/>
      <c r="D30" s="13" t="n"/>
      <c r="E30" s="14" t="n"/>
      <c r="F30" s="14" t="n"/>
      <c r="G30" s="15" t="n"/>
      <c r="H30" s="13" t="n"/>
      <c r="I30" s="13" t="n"/>
      <c r="J30" s="14" t="n"/>
      <c r="K30" s="14" t="n"/>
      <c r="L30" s="13" t="n"/>
      <c r="M30" s="14" t="n"/>
      <c r="N30" s="14" t="n"/>
      <c r="O30" s="13" t="n"/>
      <c r="P30" s="15" t="n"/>
      <c r="Q30" s="16">
        <f>IF(OR($A30="",$E30=""),"",IF(OR($L30="Completed",$L30="Withdrawn"),IF($N30="","",MAX(0,$N30-$E30)),IF('Lists'!$B$2="","",MAX(0,'Lists'!$B$2-$E30))))</f>
        <v/>
      </c>
      <c r="R30" s="17">
        <f>IF($A30="","",IF(OR($L30="Completed",$L30="Withdrawn"),"Closed",IF('Lists'!$B$2="","Set As-of Date",IF('Lists'!$B$3="","Set Due-Soon Window",IF('Lists'!$B$4="","Set Aging Threshold",IF($M30="","Missing Follow-Up",IF($M30&lt;'Lists'!$B$2,"Overdue",IF($M30&lt;='Lists'!$B$2+'Lists'!$B$3,"Due Soon",IF(AND($Q30&lt;&gt;"",$Q30&gt;='Lists'!$B$4),"Aging","On Track")))))))))</f>
        <v/>
      </c>
      <c r="S30" s="18">
        <f>IF(COUNTA($A30:$P30)=0,"",IF($A30="","Missing Request ID",IF(COUNTIF($A$2:$A$121,$A30)&gt;1,"Duplicate Request ID",IF('Lists'!$B$2="","Set As-of Date",IF(OR($B30="",$C30="",$D30="",$E30="",$F30="",$G30="",$H30="",$I30="",$K30="",$L30=""),"Missing Required",IF(OR(COUNTIF('Lists'!$E$2:$E$11,$D30)=0,COUNTIF('Lists'!$F$2:$F$3,$H30)=0,COUNTIF('Lists'!$G$2:$G$3,$I30)=0,COUNTIF('Lists'!$H$2:$H$8,$L30)=0),"Invalid List Value",IF(OR($E30&gt;'Lists'!$B$2,AND($J30&lt;&gt;"",$J30&gt;'Lists'!$B$2),$K30&gt;'Lists'!$B$2,AND($N30&lt;&gt;"",$N30&gt;'Lists'!$B$2)),"Future Activity Date",IF(OR(AND($J30&lt;&gt;"",$J30&lt;$E30),$K30&lt;$E30,AND($M30&lt;&gt;"",$M30&lt;$E30),AND($N30&lt;&gt;"",$N30&lt;$E30)),"Review Date Order",IF(AND(OR($L30="Sent for Processing",$L30="Processing",$L30="Completed"),$J30=""),"Missing Sent Date",IF(AND(OR($L30="Completed",$L30="Withdrawn"),$N30=""),"Missing Closed Date",IF(AND($L30="Completed",$O30=""),"Missing Completion Reference",IF(AND($L30&lt;&gt;"Completed",$O30&lt;&gt;""),"Completion Reference Conflict",IF(AND($L30&lt;&gt;"Completed",$L30&lt;&gt;"Withdrawn",$N30&lt;&gt;""),"Closed Date Conflict",IF(AND(OR($L30="Completed",$L30="Withdrawn"),$M30&lt;&gt;""),"Closed Follow-Up Conflict","OK"))))))))))))))</f>
        <v/>
      </c>
    </row>
    <row r="31" ht="24" customHeight="1">
      <c r="A31" s="13" t="n"/>
      <c r="B31" s="13" t="n"/>
      <c r="C31" s="13" t="n"/>
      <c r="D31" s="13" t="n"/>
      <c r="E31" s="14" t="n"/>
      <c r="F31" s="14" t="n"/>
      <c r="G31" s="15" t="n"/>
      <c r="H31" s="13" t="n"/>
      <c r="I31" s="13" t="n"/>
      <c r="J31" s="14" t="n"/>
      <c r="K31" s="14" t="n"/>
      <c r="L31" s="13" t="n"/>
      <c r="M31" s="14" t="n"/>
      <c r="N31" s="14" t="n"/>
      <c r="O31" s="13" t="n"/>
      <c r="P31" s="15" t="n"/>
      <c r="Q31" s="16">
        <f>IF(OR($A31="",$E31=""),"",IF(OR($L31="Completed",$L31="Withdrawn"),IF($N31="","",MAX(0,$N31-$E31)),IF('Lists'!$B$2="","",MAX(0,'Lists'!$B$2-$E31))))</f>
        <v/>
      </c>
      <c r="R31" s="17">
        <f>IF($A31="","",IF(OR($L31="Completed",$L31="Withdrawn"),"Closed",IF('Lists'!$B$2="","Set As-of Date",IF('Lists'!$B$3="","Set Due-Soon Window",IF('Lists'!$B$4="","Set Aging Threshold",IF($M31="","Missing Follow-Up",IF($M31&lt;'Lists'!$B$2,"Overdue",IF($M31&lt;='Lists'!$B$2+'Lists'!$B$3,"Due Soon",IF(AND($Q31&lt;&gt;"",$Q31&gt;='Lists'!$B$4),"Aging","On Track")))))))))</f>
        <v/>
      </c>
      <c r="S31" s="18">
        <f>IF(COUNTA($A31:$P31)=0,"",IF($A31="","Missing Request ID",IF(COUNTIF($A$2:$A$121,$A31)&gt;1,"Duplicate Request ID",IF('Lists'!$B$2="","Set As-of Date",IF(OR($B31="",$C31="",$D31="",$E31="",$F31="",$G31="",$H31="",$I31="",$K31="",$L31=""),"Missing Required",IF(OR(COUNTIF('Lists'!$E$2:$E$11,$D31)=0,COUNTIF('Lists'!$F$2:$F$3,$H31)=0,COUNTIF('Lists'!$G$2:$G$3,$I31)=0,COUNTIF('Lists'!$H$2:$H$8,$L31)=0),"Invalid List Value",IF(OR($E31&gt;'Lists'!$B$2,AND($J31&lt;&gt;"",$J31&gt;'Lists'!$B$2),$K31&gt;'Lists'!$B$2,AND($N31&lt;&gt;"",$N31&gt;'Lists'!$B$2)),"Future Activity Date",IF(OR(AND($J31&lt;&gt;"",$J31&lt;$E31),$K31&lt;$E31,AND($M31&lt;&gt;"",$M31&lt;$E31),AND($N31&lt;&gt;"",$N31&lt;$E31)),"Review Date Order",IF(AND(OR($L31="Sent for Processing",$L31="Processing",$L31="Completed"),$J31=""),"Missing Sent Date",IF(AND(OR($L31="Completed",$L31="Withdrawn"),$N31=""),"Missing Closed Date",IF(AND($L31="Completed",$O31=""),"Missing Completion Reference",IF(AND($L31&lt;&gt;"Completed",$O31&lt;&gt;""),"Completion Reference Conflict",IF(AND($L31&lt;&gt;"Completed",$L31&lt;&gt;"Withdrawn",$N31&lt;&gt;""),"Closed Date Conflict",IF(AND(OR($L31="Completed",$L31="Withdrawn"),$M31&lt;&gt;""),"Closed Follow-Up Conflict","OK"))))))))))))))</f>
        <v/>
      </c>
    </row>
    <row r="32" ht="24" customHeight="1">
      <c r="A32" s="13" t="n"/>
      <c r="B32" s="13" t="n"/>
      <c r="C32" s="13" t="n"/>
      <c r="D32" s="13" t="n"/>
      <c r="E32" s="14" t="n"/>
      <c r="F32" s="14" t="n"/>
      <c r="G32" s="15" t="n"/>
      <c r="H32" s="13" t="n"/>
      <c r="I32" s="13" t="n"/>
      <c r="J32" s="14" t="n"/>
      <c r="K32" s="14" t="n"/>
      <c r="L32" s="13" t="n"/>
      <c r="M32" s="14" t="n"/>
      <c r="N32" s="14" t="n"/>
      <c r="O32" s="13" t="n"/>
      <c r="P32" s="15" t="n"/>
      <c r="Q32" s="16">
        <f>IF(OR($A32="",$E32=""),"",IF(OR($L32="Completed",$L32="Withdrawn"),IF($N32="","",MAX(0,$N32-$E32)),IF('Lists'!$B$2="","",MAX(0,'Lists'!$B$2-$E32))))</f>
        <v/>
      </c>
      <c r="R32" s="17">
        <f>IF($A32="","",IF(OR($L32="Completed",$L32="Withdrawn"),"Closed",IF('Lists'!$B$2="","Set As-of Date",IF('Lists'!$B$3="","Set Due-Soon Window",IF('Lists'!$B$4="","Set Aging Threshold",IF($M32="","Missing Follow-Up",IF($M32&lt;'Lists'!$B$2,"Overdue",IF($M32&lt;='Lists'!$B$2+'Lists'!$B$3,"Due Soon",IF(AND($Q32&lt;&gt;"",$Q32&gt;='Lists'!$B$4),"Aging","On Track")))))))))</f>
        <v/>
      </c>
      <c r="S32" s="18">
        <f>IF(COUNTA($A32:$P32)=0,"",IF($A32="","Missing Request ID",IF(COUNTIF($A$2:$A$121,$A32)&gt;1,"Duplicate Request ID",IF('Lists'!$B$2="","Set As-of Date",IF(OR($B32="",$C32="",$D32="",$E32="",$F32="",$G32="",$H32="",$I32="",$K32="",$L32=""),"Missing Required",IF(OR(COUNTIF('Lists'!$E$2:$E$11,$D32)=0,COUNTIF('Lists'!$F$2:$F$3,$H32)=0,COUNTIF('Lists'!$G$2:$G$3,$I32)=0,COUNTIF('Lists'!$H$2:$H$8,$L32)=0),"Invalid List Value",IF(OR($E32&gt;'Lists'!$B$2,AND($J32&lt;&gt;"",$J32&gt;'Lists'!$B$2),$K32&gt;'Lists'!$B$2,AND($N32&lt;&gt;"",$N32&gt;'Lists'!$B$2)),"Future Activity Date",IF(OR(AND($J32&lt;&gt;"",$J32&lt;$E32),$K32&lt;$E32,AND($M32&lt;&gt;"",$M32&lt;$E32),AND($N32&lt;&gt;"",$N32&lt;$E32)),"Review Date Order",IF(AND(OR($L32="Sent for Processing",$L32="Processing",$L32="Completed"),$J32=""),"Missing Sent Date",IF(AND(OR($L32="Completed",$L32="Withdrawn"),$N32=""),"Missing Closed Date",IF(AND($L32="Completed",$O32=""),"Missing Completion Reference",IF(AND($L32&lt;&gt;"Completed",$O32&lt;&gt;""),"Completion Reference Conflict",IF(AND($L32&lt;&gt;"Completed",$L32&lt;&gt;"Withdrawn",$N32&lt;&gt;""),"Closed Date Conflict",IF(AND(OR($L32="Completed",$L32="Withdrawn"),$M32&lt;&gt;""),"Closed Follow-Up Conflict","OK"))))))))))))))</f>
        <v/>
      </c>
    </row>
    <row r="33" ht="24" customHeight="1">
      <c r="A33" s="13" t="n"/>
      <c r="B33" s="13" t="n"/>
      <c r="C33" s="13" t="n"/>
      <c r="D33" s="13" t="n"/>
      <c r="E33" s="14" t="n"/>
      <c r="F33" s="14" t="n"/>
      <c r="G33" s="15" t="n"/>
      <c r="H33" s="13" t="n"/>
      <c r="I33" s="13" t="n"/>
      <c r="J33" s="14" t="n"/>
      <c r="K33" s="14" t="n"/>
      <c r="L33" s="13" t="n"/>
      <c r="M33" s="14" t="n"/>
      <c r="N33" s="14" t="n"/>
      <c r="O33" s="13" t="n"/>
      <c r="P33" s="15" t="n"/>
      <c r="Q33" s="16">
        <f>IF(OR($A33="",$E33=""),"",IF(OR($L33="Completed",$L33="Withdrawn"),IF($N33="","",MAX(0,$N33-$E33)),IF('Lists'!$B$2="","",MAX(0,'Lists'!$B$2-$E33))))</f>
        <v/>
      </c>
      <c r="R33" s="17">
        <f>IF($A33="","",IF(OR($L33="Completed",$L33="Withdrawn"),"Closed",IF('Lists'!$B$2="","Set As-of Date",IF('Lists'!$B$3="","Set Due-Soon Window",IF('Lists'!$B$4="","Set Aging Threshold",IF($M33="","Missing Follow-Up",IF($M33&lt;'Lists'!$B$2,"Overdue",IF($M33&lt;='Lists'!$B$2+'Lists'!$B$3,"Due Soon",IF(AND($Q33&lt;&gt;"",$Q33&gt;='Lists'!$B$4),"Aging","On Track")))))))))</f>
        <v/>
      </c>
      <c r="S33" s="18">
        <f>IF(COUNTA($A33:$P33)=0,"",IF($A33="","Missing Request ID",IF(COUNTIF($A$2:$A$121,$A33)&gt;1,"Duplicate Request ID",IF('Lists'!$B$2="","Set As-of Date",IF(OR($B33="",$C33="",$D33="",$E33="",$F33="",$G33="",$H33="",$I33="",$K33="",$L33=""),"Missing Required",IF(OR(COUNTIF('Lists'!$E$2:$E$11,$D33)=0,COUNTIF('Lists'!$F$2:$F$3,$H33)=0,COUNTIF('Lists'!$G$2:$G$3,$I33)=0,COUNTIF('Lists'!$H$2:$H$8,$L33)=0),"Invalid List Value",IF(OR($E33&gt;'Lists'!$B$2,AND($J33&lt;&gt;"",$J33&gt;'Lists'!$B$2),$K33&gt;'Lists'!$B$2,AND($N33&lt;&gt;"",$N33&gt;'Lists'!$B$2)),"Future Activity Date",IF(OR(AND($J33&lt;&gt;"",$J33&lt;$E33),$K33&lt;$E33,AND($M33&lt;&gt;"",$M33&lt;$E33),AND($N33&lt;&gt;"",$N33&lt;$E33)),"Review Date Order",IF(AND(OR($L33="Sent for Processing",$L33="Processing",$L33="Completed"),$J33=""),"Missing Sent Date",IF(AND(OR($L33="Completed",$L33="Withdrawn"),$N33=""),"Missing Closed Date",IF(AND($L33="Completed",$O33=""),"Missing Completion Reference",IF(AND($L33&lt;&gt;"Completed",$O33&lt;&gt;""),"Completion Reference Conflict",IF(AND($L33&lt;&gt;"Completed",$L33&lt;&gt;"Withdrawn",$N33&lt;&gt;""),"Closed Date Conflict",IF(AND(OR($L33="Completed",$L33="Withdrawn"),$M33&lt;&gt;""),"Closed Follow-Up Conflict","OK"))))))))))))))</f>
        <v/>
      </c>
    </row>
    <row r="34" ht="24" customHeight="1">
      <c r="A34" s="13" t="n"/>
      <c r="B34" s="13" t="n"/>
      <c r="C34" s="13" t="n"/>
      <c r="D34" s="13" t="n"/>
      <c r="E34" s="14" t="n"/>
      <c r="F34" s="14" t="n"/>
      <c r="G34" s="15" t="n"/>
      <c r="H34" s="13" t="n"/>
      <c r="I34" s="13" t="n"/>
      <c r="J34" s="14" t="n"/>
      <c r="K34" s="14" t="n"/>
      <c r="L34" s="13" t="n"/>
      <c r="M34" s="14" t="n"/>
      <c r="N34" s="14" t="n"/>
      <c r="O34" s="13" t="n"/>
      <c r="P34" s="15" t="n"/>
      <c r="Q34" s="16">
        <f>IF(OR($A34="",$E34=""),"",IF(OR($L34="Completed",$L34="Withdrawn"),IF($N34="","",MAX(0,$N34-$E34)),IF('Lists'!$B$2="","",MAX(0,'Lists'!$B$2-$E34))))</f>
        <v/>
      </c>
      <c r="R34" s="17">
        <f>IF($A34="","",IF(OR($L34="Completed",$L34="Withdrawn"),"Closed",IF('Lists'!$B$2="","Set As-of Date",IF('Lists'!$B$3="","Set Due-Soon Window",IF('Lists'!$B$4="","Set Aging Threshold",IF($M34="","Missing Follow-Up",IF($M34&lt;'Lists'!$B$2,"Overdue",IF($M34&lt;='Lists'!$B$2+'Lists'!$B$3,"Due Soon",IF(AND($Q34&lt;&gt;"",$Q34&gt;='Lists'!$B$4),"Aging","On Track")))))))))</f>
        <v/>
      </c>
      <c r="S34" s="18">
        <f>IF(COUNTA($A34:$P34)=0,"",IF($A34="","Missing Request ID",IF(COUNTIF($A$2:$A$121,$A34)&gt;1,"Duplicate Request ID",IF('Lists'!$B$2="","Set As-of Date",IF(OR($B34="",$C34="",$D34="",$E34="",$F34="",$G34="",$H34="",$I34="",$K34="",$L34=""),"Missing Required",IF(OR(COUNTIF('Lists'!$E$2:$E$11,$D34)=0,COUNTIF('Lists'!$F$2:$F$3,$H34)=0,COUNTIF('Lists'!$G$2:$G$3,$I34)=0,COUNTIF('Lists'!$H$2:$H$8,$L34)=0),"Invalid List Value",IF(OR($E34&gt;'Lists'!$B$2,AND($J34&lt;&gt;"",$J34&gt;'Lists'!$B$2),$K34&gt;'Lists'!$B$2,AND($N34&lt;&gt;"",$N34&gt;'Lists'!$B$2)),"Future Activity Date",IF(OR(AND($J34&lt;&gt;"",$J34&lt;$E34),$K34&lt;$E34,AND($M34&lt;&gt;"",$M34&lt;$E34),AND($N34&lt;&gt;"",$N34&lt;$E34)),"Review Date Order",IF(AND(OR($L34="Sent for Processing",$L34="Processing",$L34="Completed"),$J34=""),"Missing Sent Date",IF(AND(OR($L34="Completed",$L34="Withdrawn"),$N34=""),"Missing Closed Date",IF(AND($L34="Completed",$O34=""),"Missing Completion Reference",IF(AND($L34&lt;&gt;"Completed",$O34&lt;&gt;""),"Completion Reference Conflict",IF(AND($L34&lt;&gt;"Completed",$L34&lt;&gt;"Withdrawn",$N34&lt;&gt;""),"Closed Date Conflict",IF(AND(OR($L34="Completed",$L34="Withdrawn"),$M34&lt;&gt;""),"Closed Follow-Up Conflict","OK"))))))))))))))</f>
        <v/>
      </c>
    </row>
    <row r="35" ht="24" customHeight="1">
      <c r="A35" s="13" t="n"/>
      <c r="B35" s="13" t="n"/>
      <c r="C35" s="13" t="n"/>
      <c r="D35" s="13" t="n"/>
      <c r="E35" s="14" t="n"/>
      <c r="F35" s="14" t="n"/>
      <c r="G35" s="15" t="n"/>
      <c r="H35" s="13" t="n"/>
      <c r="I35" s="13" t="n"/>
      <c r="J35" s="14" t="n"/>
      <c r="K35" s="14" t="n"/>
      <c r="L35" s="13" t="n"/>
      <c r="M35" s="14" t="n"/>
      <c r="N35" s="14" t="n"/>
      <c r="O35" s="13" t="n"/>
      <c r="P35" s="15" t="n"/>
      <c r="Q35" s="16">
        <f>IF(OR($A35="",$E35=""),"",IF(OR($L35="Completed",$L35="Withdrawn"),IF($N35="","",MAX(0,$N35-$E35)),IF('Lists'!$B$2="","",MAX(0,'Lists'!$B$2-$E35))))</f>
        <v/>
      </c>
      <c r="R35" s="17">
        <f>IF($A35="","",IF(OR($L35="Completed",$L35="Withdrawn"),"Closed",IF('Lists'!$B$2="","Set As-of Date",IF('Lists'!$B$3="","Set Due-Soon Window",IF('Lists'!$B$4="","Set Aging Threshold",IF($M35="","Missing Follow-Up",IF($M35&lt;'Lists'!$B$2,"Overdue",IF($M35&lt;='Lists'!$B$2+'Lists'!$B$3,"Due Soon",IF(AND($Q35&lt;&gt;"",$Q35&gt;='Lists'!$B$4),"Aging","On Track")))))))))</f>
        <v/>
      </c>
      <c r="S35" s="18">
        <f>IF(COUNTA($A35:$P35)=0,"",IF($A35="","Missing Request ID",IF(COUNTIF($A$2:$A$121,$A35)&gt;1,"Duplicate Request ID",IF('Lists'!$B$2="","Set As-of Date",IF(OR($B35="",$C35="",$D35="",$E35="",$F35="",$G35="",$H35="",$I35="",$K35="",$L35=""),"Missing Required",IF(OR(COUNTIF('Lists'!$E$2:$E$11,$D35)=0,COUNTIF('Lists'!$F$2:$F$3,$H35)=0,COUNTIF('Lists'!$G$2:$G$3,$I35)=0,COUNTIF('Lists'!$H$2:$H$8,$L35)=0),"Invalid List Value",IF(OR($E35&gt;'Lists'!$B$2,AND($J35&lt;&gt;"",$J35&gt;'Lists'!$B$2),$K35&gt;'Lists'!$B$2,AND($N35&lt;&gt;"",$N35&gt;'Lists'!$B$2)),"Future Activity Date",IF(OR(AND($J35&lt;&gt;"",$J35&lt;$E35),$K35&lt;$E35,AND($M35&lt;&gt;"",$M35&lt;$E35),AND($N35&lt;&gt;"",$N35&lt;$E35)),"Review Date Order",IF(AND(OR($L35="Sent for Processing",$L35="Processing",$L35="Completed"),$J35=""),"Missing Sent Date",IF(AND(OR($L35="Completed",$L35="Withdrawn"),$N35=""),"Missing Closed Date",IF(AND($L35="Completed",$O35=""),"Missing Completion Reference",IF(AND($L35&lt;&gt;"Completed",$O35&lt;&gt;""),"Completion Reference Conflict",IF(AND($L35&lt;&gt;"Completed",$L35&lt;&gt;"Withdrawn",$N35&lt;&gt;""),"Closed Date Conflict",IF(AND(OR($L35="Completed",$L35="Withdrawn"),$M35&lt;&gt;""),"Closed Follow-Up Conflict","OK"))))))))))))))</f>
        <v/>
      </c>
    </row>
    <row r="36" ht="24" customHeight="1">
      <c r="A36" s="13" t="n"/>
      <c r="B36" s="13" t="n"/>
      <c r="C36" s="13" t="n"/>
      <c r="D36" s="13" t="n"/>
      <c r="E36" s="14" t="n"/>
      <c r="F36" s="14" t="n"/>
      <c r="G36" s="15" t="n"/>
      <c r="H36" s="13" t="n"/>
      <c r="I36" s="13" t="n"/>
      <c r="J36" s="14" t="n"/>
      <c r="K36" s="14" t="n"/>
      <c r="L36" s="13" t="n"/>
      <c r="M36" s="14" t="n"/>
      <c r="N36" s="14" t="n"/>
      <c r="O36" s="13" t="n"/>
      <c r="P36" s="15" t="n"/>
      <c r="Q36" s="16">
        <f>IF(OR($A36="",$E36=""),"",IF(OR($L36="Completed",$L36="Withdrawn"),IF($N36="","",MAX(0,$N36-$E36)),IF('Lists'!$B$2="","",MAX(0,'Lists'!$B$2-$E36))))</f>
        <v/>
      </c>
      <c r="R36" s="17">
        <f>IF($A36="","",IF(OR($L36="Completed",$L36="Withdrawn"),"Closed",IF('Lists'!$B$2="","Set As-of Date",IF('Lists'!$B$3="","Set Due-Soon Window",IF('Lists'!$B$4="","Set Aging Threshold",IF($M36="","Missing Follow-Up",IF($M36&lt;'Lists'!$B$2,"Overdue",IF($M36&lt;='Lists'!$B$2+'Lists'!$B$3,"Due Soon",IF(AND($Q36&lt;&gt;"",$Q36&gt;='Lists'!$B$4),"Aging","On Track")))))))))</f>
        <v/>
      </c>
      <c r="S36" s="18">
        <f>IF(COUNTA($A36:$P36)=0,"",IF($A36="","Missing Request ID",IF(COUNTIF($A$2:$A$121,$A36)&gt;1,"Duplicate Request ID",IF('Lists'!$B$2="","Set As-of Date",IF(OR($B36="",$C36="",$D36="",$E36="",$F36="",$G36="",$H36="",$I36="",$K36="",$L36=""),"Missing Required",IF(OR(COUNTIF('Lists'!$E$2:$E$11,$D36)=0,COUNTIF('Lists'!$F$2:$F$3,$H36)=0,COUNTIF('Lists'!$G$2:$G$3,$I36)=0,COUNTIF('Lists'!$H$2:$H$8,$L36)=0),"Invalid List Value",IF(OR($E36&gt;'Lists'!$B$2,AND($J36&lt;&gt;"",$J36&gt;'Lists'!$B$2),$K36&gt;'Lists'!$B$2,AND($N36&lt;&gt;"",$N36&gt;'Lists'!$B$2)),"Future Activity Date",IF(OR(AND($J36&lt;&gt;"",$J36&lt;$E36),$K36&lt;$E36,AND($M36&lt;&gt;"",$M36&lt;$E36),AND($N36&lt;&gt;"",$N36&lt;$E36)),"Review Date Order",IF(AND(OR($L36="Sent for Processing",$L36="Processing",$L36="Completed"),$J36=""),"Missing Sent Date",IF(AND(OR($L36="Completed",$L36="Withdrawn"),$N36=""),"Missing Closed Date",IF(AND($L36="Completed",$O36=""),"Missing Completion Reference",IF(AND($L36&lt;&gt;"Completed",$O36&lt;&gt;""),"Completion Reference Conflict",IF(AND($L36&lt;&gt;"Completed",$L36&lt;&gt;"Withdrawn",$N36&lt;&gt;""),"Closed Date Conflict",IF(AND(OR($L36="Completed",$L36="Withdrawn"),$M36&lt;&gt;""),"Closed Follow-Up Conflict","OK"))))))))))))))</f>
        <v/>
      </c>
    </row>
    <row r="37" ht="24" customHeight="1">
      <c r="A37" s="13" t="n"/>
      <c r="B37" s="13" t="n"/>
      <c r="C37" s="13" t="n"/>
      <c r="D37" s="13" t="n"/>
      <c r="E37" s="14" t="n"/>
      <c r="F37" s="14" t="n"/>
      <c r="G37" s="15" t="n"/>
      <c r="H37" s="13" t="n"/>
      <c r="I37" s="13" t="n"/>
      <c r="J37" s="14" t="n"/>
      <c r="K37" s="14" t="n"/>
      <c r="L37" s="13" t="n"/>
      <c r="M37" s="14" t="n"/>
      <c r="N37" s="14" t="n"/>
      <c r="O37" s="13" t="n"/>
      <c r="P37" s="15" t="n"/>
      <c r="Q37" s="16">
        <f>IF(OR($A37="",$E37=""),"",IF(OR($L37="Completed",$L37="Withdrawn"),IF($N37="","",MAX(0,$N37-$E37)),IF('Lists'!$B$2="","",MAX(0,'Lists'!$B$2-$E37))))</f>
        <v/>
      </c>
      <c r="R37" s="17">
        <f>IF($A37="","",IF(OR($L37="Completed",$L37="Withdrawn"),"Closed",IF('Lists'!$B$2="","Set As-of Date",IF('Lists'!$B$3="","Set Due-Soon Window",IF('Lists'!$B$4="","Set Aging Threshold",IF($M37="","Missing Follow-Up",IF($M37&lt;'Lists'!$B$2,"Overdue",IF($M37&lt;='Lists'!$B$2+'Lists'!$B$3,"Due Soon",IF(AND($Q37&lt;&gt;"",$Q37&gt;='Lists'!$B$4),"Aging","On Track")))))))))</f>
        <v/>
      </c>
      <c r="S37" s="18">
        <f>IF(COUNTA($A37:$P37)=0,"",IF($A37="","Missing Request ID",IF(COUNTIF($A$2:$A$121,$A37)&gt;1,"Duplicate Request ID",IF('Lists'!$B$2="","Set As-of Date",IF(OR($B37="",$C37="",$D37="",$E37="",$F37="",$G37="",$H37="",$I37="",$K37="",$L37=""),"Missing Required",IF(OR(COUNTIF('Lists'!$E$2:$E$11,$D37)=0,COUNTIF('Lists'!$F$2:$F$3,$H37)=0,COUNTIF('Lists'!$G$2:$G$3,$I37)=0,COUNTIF('Lists'!$H$2:$H$8,$L37)=0),"Invalid List Value",IF(OR($E37&gt;'Lists'!$B$2,AND($J37&lt;&gt;"",$J37&gt;'Lists'!$B$2),$K37&gt;'Lists'!$B$2,AND($N37&lt;&gt;"",$N37&gt;'Lists'!$B$2)),"Future Activity Date",IF(OR(AND($J37&lt;&gt;"",$J37&lt;$E37),$K37&lt;$E37,AND($M37&lt;&gt;"",$M37&lt;$E37),AND($N37&lt;&gt;"",$N37&lt;$E37)),"Review Date Order",IF(AND(OR($L37="Sent for Processing",$L37="Processing",$L37="Completed"),$J37=""),"Missing Sent Date",IF(AND(OR($L37="Completed",$L37="Withdrawn"),$N37=""),"Missing Closed Date",IF(AND($L37="Completed",$O37=""),"Missing Completion Reference",IF(AND($L37&lt;&gt;"Completed",$O37&lt;&gt;""),"Completion Reference Conflict",IF(AND($L37&lt;&gt;"Completed",$L37&lt;&gt;"Withdrawn",$N37&lt;&gt;""),"Closed Date Conflict",IF(AND(OR($L37="Completed",$L37="Withdrawn"),$M37&lt;&gt;""),"Closed Follow-Up Conflict","OK"))))))))))))))</f>
        <v/>
      </c>
    </row>
    <row r="38" ht="24" customHeight="1">
      <c r="A38" s="13" t="n"/>
      <c r="B38" s="13" t="n"/>
      <c r="C38" s="13" t="n"/>
      <c r="D38" s="13" t="n"/>
      <c r="E38" s="14" t="n"/>
      <c r="F38" s="14" t="n"/>
      <c r="G38" s="15" t="n"/>
      <c r="H38" s="13" t="n"/>
      <c r="I38" s="13" t="n"/>
      <c r="J38" s="14" t="n"/>
      <c r="K38" s="14" t="n"/>
      <c r="L38" s="13" t="n"/>
      <c r="M38" s="14" t="n"/>
      <c r="N38" s="14" t="n"/>
      <c r="O38" s="13" t="n"/>
      <c r="P38" s="15" t="n"/>
      <c r="Q38" s="16">
        <f>IF(OR($A38="",$E38=""),"",IF(OR($L38="Completed",$L38="Withdrawn"),IF($N38="","",MAX(0,$N38-$E38)),IF('Lists'!$B$2="","",MAX(0,'Lists'!$B$2-$E38))))</f>
        <v/>
      </c>
      <c r="R38" s="17">
        <f>IF($A38="","",IF(OR($L38="Completed",$L38="Withdrawn"),"Closed",IF('Lists'!$B$2="","Set As-of Date",IF('Lists'!$B$3="","Set Due-Soon Window",IF('Lists'!$B$4="","Set Aging Threshold",IF($M38="","Missing Follow-Up",IF($M38&lt;'Lists'!$B$2,"Overdue",IF($M38&lt;='Lists'!$B$2+'Lists'!$B$3,"Due Soon",IF(AND($Q38&lt;&gt;"",$Q38&gt;='Lists'!$B$4),"Aging","On Track")))))))))</f>
        <v/>
      </c>
      <c r="S38" s="18">
        <f>IF(COUNTA($A38:$P38)=0,"",IF($A38="","Missing Request ID",IF(COUNTIF($A$2:$A$121,$A38)&gt;1,"Duplicate Request ID",IF('Lists'!$B$2="","Set As-of Date",IF(OR($B38="",$C38="",$D38="",$E38="",$F38="",$G38="",$H38="",$I38="",$K38="",$L38=""),"Missing Required",IF(OR(COUNTIF('Lists'!$E$2:$E$11,$D38)=0,COUNTIF('Lists'!$F$2:$F$3,$H38)=0,COUNTIF('Lists'!$G$2:$G$3,$I38)=0,COUNTIF('Lists'!$H$2:$H$8,$L38)=0),"Invalid List Value",IF(OR($E38&gt;'Lists'!$B$2,AND($J38&lt;&gt;"",$J38&gt;'Lists'!$B$2),$K38&gt;'Lists'!$B$2,AND($N38&lt;&gt;"",$N38&gt;'Lists'!$B$2)),"Future Activity Date",IF(OR(AND($J38&lt;&gt;"",$J38&lt;$E38),$K38&lt;$E38,AND($M38&lt;&gt;"",$M38&lt;$E38),AND($N38&lt;&gt;"",$N38&lt;$E38)),"Review Date Order",IF(AND(OR($L38="Sent for Processing",$L38="Processing",$L38="Completed"),$J38=""),"Missing Sent Date",IF(AND(OR($L38="Completed",$L38="Withdrawn"),$N38=""),"Missing Closed Date",IF(AND($L38="Completed",$O38=""),"Missing Completion Reference",IF(AND($L38&lt;&gt;"Completed",$O38&lt;&gt;""),"Completion Reference Conflict",IF(AND($L38&lt;&gt;"Completed",$L38&lt;&gt;"Withdrawn",$N38&lt;&gt;""),"Closed Date Conflict",IF(AND(OR($L38="Completed",$L38="Withdrawn"),$M38&lt;&gt;""),"Closed Follow-Up Conflict","OK"))))))))))))))</f>
        <v/>
      </c>
    </row>
    <row r="39" ht="24" customHeight="1">
      <c r="A39" s="13" t="n"/>
      <c r="B39" s="13" t="n"/>
      <c r="C39" s="13" t="n"/>
      <c r="D39" s="13" t="n"/>
      <c r="E39" s="14" t="n"/>
      <c r="F39" s="14" t="n"/>
      <c r="G39" s="15" t="n"/>
      <c r="H39" s="13" t="n"/>
      <c r="I39" s="13" t="n"/>
      <c r="J39" s="14" t="n"/>
      <c r="K39" s="14" t="n"/>
      <c r="L39" s="13" t="n"/>
      <c r="M39" s="14" t="n"/>
      <c r="N39" s="14" t="n"/>
      <c r="O39" s="13" t="n"/>
      <c r="P39" s="15" t="n"/>
      <c r="Q39" s="16">
        <f>IF(OR($A39="",$E39=""),"",IF(OR($L39="Completed",$L39="Withdrawn"),IF($N39="","",MAX(0,$N39-$E39)),IF('Lists'!$B$2="","",MAX(0,'Lists'!$B$2-$E39))))</f>
        <v/>
      </c>
      <c r="R39" s="17">
        <f>IF($A39="","",IF(OR($L39="Completed",$L39="Withdrawn"),"Closed",IF('Lists'!$B$2="","Set As-of Date",IF('Lists'!$B$3="","Set Due-Soon Window",IF('Lists'!$B$4="","Set Aging Threshold",IF($M39="","Missing Follow-Up",IF($M39&lt;'Lists'!$B$2,"Overdue",IF($M39&lt;='Lists'!$B$2+'Lists'!$B$3,"Due Soon",IF(AND($Q39&lt;&gt;"",$Q39&gt;='Lists'!$B$4),"Aging","On Track")))))))))</f>
        <v/>
      </c>
      <c r="S39" s="18">
        <f>IF(COUNTA($A39:$P39)=0,"",IF($A39="","Missing Request ID",IF(COUNTIF($A$2:$A$121,$A39)&gt;1,"Duplicate Request ID",IF('Lists'!$B$2="","Set As-of Date",IF(OR($B39="",$C39="",$D39="",$E39="",$F39="",$G39="",$H39="",$I39="",$K39="",$L39=""),"Missing Required",IF(OR(COUNTIF('Lists'!$E$2:$E$11,$D39)=0,COUNTIF('Lists'!$F$2:$F$3,$H39)=0,COUNTIF('Lists'!$G$2:$G$3,$I39)=0,COUNTIF('Lists'!$H$2:$H$8,$L39)=0),"Invalid List Value",IF(OR($E39&gt;'Lists'!$B$2,AND($J39&lt;&gt;"",$J39&gt;'Lists'!$B$2),$K39&gt;'Lists'!$B$2,AND($N39&lt;&gt;"",$N39&gt;'Lists'!$B$2)),"Future Activity Date",IF(OR(AND($J39&lt;&gt;"",$J39&lt;$E39),$K39&lt;$E39,AND($M39&lt;&gt;"",$M39&lt;$E39),AND($N39&lt;&gt;"",$N39&lt;$E39)),"Review Date Order",IF(AND(OR($L39="Sent for Processing",$L39="Processing",$L39="Completed"),$J39=""),"Missing Sent Date",IF(AND(OR($L39="Completed",$L39="Withdrawn"),$N39=""),"Missing Closed Date",IF(AND($L39="Completed",$O39=""),"Missing Completion Reference",IF(AND($L39&lt;&gt;"Completed",$O39&lt;&gt;""),"Completion Reference Conflict",IF(AND($L39&lt;&gt;"Completed",$L39&lt;&gt;"Withdrawn",$N39&lt;&gt;""),"Closed Date Conflict",IF(AND(OR($L39="Completed",$L39="Withdrawn"),$M39&lt;&gt;""),"Closed Follow-Up Conflict","OK"))))))))))))))</f>
        <v/>
      </c>
    </row>
    <row r="40" ht="24" customHeight="1">
      <c r="A40" s="13" t="n"/>
      <c r="B40" s="13" t="n"/>
      <c r="C40" s="13" t="n"/>
      <c r="D40" s="13" t="n"/>
      <c r="E40" s="14" t="n"/>
      <c r="F40" s="14" t="n"/>
      <c r="G40" s="15" t="n"/>
      <c r="H40" s="13" t="n"/>
      <c r="I40" s="13" t="n"/>
      <c r="J40" s="14" t="n"/>
      <c r="K40" s="14" t="n"/>
      <c r="L40" s="13" t="n"/>
      <c r="M40" s="14" t="n"/>
      <c r="N40" s="14" t="n"/>
      <c r="O40" s="13" t="n"/>
      <c r="P40" s="15" t="n"/>
      <c r="Q40" s="16">
        <f>IF(OR($A40="",$E40=""),"",IF(OR($L40="Completed",$L40="Withdrawn"),IF($N40="","",MAX(0,$N40-$E40)),IF('Lists'!$B$2="","",MAX(0,'Lists'!$B$2-$E40))))</f>
        <v/>
      </c>
      <c r="R40" s="17">
        <f>IF($A40="","",IF(OR($L40="Completed",$L40="Withdrawn"),"Closed",IF('Lists'!$B$2="","Set As-of Date",IF('Lists'!$B$3="","Set Due-Soon Window",IF('Lists'!$B$4="","Set Aging Threshold",IF($M40="","Missing Follow-Up",IF($M40&lt;'Lists'!$B$2,"Overdue",IF($M40&lt;='Lists'!$B$2+'Lists'!$B$3,"Due Soon",IF(AND($Q40&lt;&gt;"",$Q40&gt;='Lists'!$B$4),"Aging","On Track")))))))))</f>
        <v/>
      </c>
      <c r="S40" s="18">
        <f>IF(COUNTA($A40:$P40)=0,"",IF($A40="","Missing Request ID",IF(COUNTIF($A$2:$A$121,$A40)&gt;1,"Duplicate Request ID",IF('Lists'!$B$2="","Set As-of Date",IF(OR($B40="",$C40="",$D40="",$E40="",$F40="",$G40="",$H40="",$I40="",$K40="",$L40=""),"Missing Required",IF(OR(COUNTIF('Lists'!$E$2:$E$11,$D40)=0,COUNTIF('Lists'!$F$2:$F$3,$H40)=0,COUNTIF('Lists'!$G$2:$G$3,$I40)=0,COUNTIF('Lists'!$H$2:$H$8,$L40)=0),"Invalid List Value",IF(OR($E40&gt;'Lists'!$B$2,AND($J40&lt;&gt;"",$J40&gt;'Lists'!$B$2),$K40&gt;'Lists'!$B$2,AND($N40&lt;&gt;"",$N40&gt;'Lists'!$B$2)),"Future Activity Date",IF(OR(AND($J40&lt;&gt;"",$J40&lt;$E40),$K40&lt;$E40,AND($M40&lt;&gt;"",$M40&lt;$E40),AND($N40&lt;&gt;"",$N40&lt;$E40)),"Review Date Order",IF(AND(OR($L40="Sent for Processing",$L40="Processing",$L40="Completed"),$J40=""),"Missing Sent Date",IF(AND(OR($L40="Completed",$L40="Withdrawn"),$N40=""),"Missing Closed Date",IF(AND($L40="Completed",$O40=""),"Missing Completion Reference",IF(AND($L40&lt;&gt;"Completed",$O40&lt;&gt;""),"Completion Reference Conflict",IF(AND($L40&lt;&gt;"Completed",$L40&lt;&gt;"Withdrawn",$N40&lt;&gt;""),"Closed Date Conflict",IF(AND(OR($L40="Completed",$L40="Withdrawn"),$M40&lt;&gt;""),"Closed Follow-Up Conflict","OK"))))))))))))))</f>
        <v/>
      </c>
    </row>
    <row r="41" ht="24" customHeight="1">
      <c r="A41" s="13" t="n"/>
      <c r="B41" s="13" t="n"/>
      <c r="C41" s="13" t="n"/>
      <c r="D41" s="13" t="n"/>
      <c r="E41" s="14" t="n"/>
      <c r="F41" s="14" t="n"/>
      <c r="G41" s="15" t="n"/>
      <c r="H41" s="13" t="n"/>
      <c r="I41" s="13" t="n"/>
      <c r="J41" s="14" t="n"/>
      <c r="K41" s="14" t="n"/>
      <c r="L41" s="13" t="n"/>
      <c r="M41" s="14" t="n"/>
      <c r="N41" s="14" t="n"/>
      <c r="O41" s="13" t="n"/>
      <c r="P41" s="15" t="n"/>
      <c r="Q41" s="16">
        <f>IF(OR($A41="",$E41=""),"",IF(OR($L41="Completed",$L41="Withdrawn"),IF($N41="","",MAX(0,$N41-$E41)),IF('Lists'!$B$2="","",MAX(0,'Lists'!$B$2-$E41))))</f>
        <v/>
      </c>
      <c r="R41" s="17">
        <f>IF($A41="","",IF(OR($L41="Completed",$L41="Withdrawn"),"Closed",IF('Lists'!$B$2="","Set As-of Date",IF('Lists'!$B$3="","Set Due-Soon Window",IF('Lists'!$B$4="","Set Aging Threshold",IF($M41="","Missing Follow-Up",IF($M41&lt;'Lists'!$B$2,"Overdue",IF($M41&lt;='Lists'!$B$2+'Lists'!$B$3,"Due Soon",IF(AND($Q41&lt;&gt;"",$Q41&gt;='Lists'!$B$4),"Aging","On Track")))))))))</f>
        <v/>
      </c>
      <c r="S41" s="18">
        <f>IF(COUNTA($A41:$P41)=0,"",IF($A41="","Missing Request ID",IF(COUNTIF($A$2:$A$121,$A41)&gt;1,"Duplicate Request ID",IF('Lists'!$B$2="","Set As-of Date",IF(OR($B41="",$C41="",$D41="",$E41="",$F41="",$G41="",$H41="",$I41="",$K41="",$L41=""),"Missing Required",IF(OR(COUNTIF('Lists'!$E$2:$E$11,$D41)=0,COUNTIF('Lists'!$F$2:$F$3,$H41)=0,COUNTIF('Lists'!$G$2:$G$3,$I41)=0,COUNTIF('Lists'!$H$2:$H$8,$L41)=0),"Invalid List Value",IF(OR($E41&gt;'Lists'!$B$2,AND($J41&lt;&gt;"",$J41&gt;'Lists'!$B$2),$K41&gt;'Lists'!$B$2,AND($N41&lt;&gt;"",$N41&gt;'Lists'!$B$2)),"Future Activity Date",IF(OR(AND($J41&lt;&gt;"",$J41&lt;$E41),$K41&lt;$E41,AND($M41&lt;&gt;"",$M41&lt;$E41),AND($N41&lt;&gt;"",$N41&lt;$E41)),"Review Date Order",IF(AND(OR($L41="Sent for Processing",$L41="Processing",$L41="Completed"),$J41=""),"Missing Sent Date",IF(AND(OR($L41="Completed",$L41="Withdrawn"),$N41=""),"Missing Closed Date",IF(AND($L41="Completed",$O41=""),"Missing Completion Reference",IF(AND($L41&lt;&gt;"Completed",$O41&lt;&gt;""),"Completion Reference Conflict",IF(AND($L41&lt;&gt;"Completed",$L41&lt;&gt;"Withdrawn",$N41&lt;&gt;""),"Closed Date Conflict",IF(AND(OR($L41="Completed",$L41="Withdrawn"),$M41&lt;&gt;""),"Closed Follow-Up Conflict","OK"))))))))))))))</f>
        <v/>
      </c>
    </row>
    <row r="42" ht="24" customHeight="1">
      <c r="A42" s="13" t="n"/>
      <c r="B42" s="13" t="n"/>
      <c r="C42" s="13" t="n"/>
      <c r="D42" s="13" t="n"/>
      <c r="E42" s="14" t="n"/>
      <c r="F42" s="14" t="n"/>
      <c r="G42" s="15" t="n"/>
      <c r="H42" s="13" t="n"/>
      <c r="I42" s="13" t="n"/>
      <c r="J42" s="14" t="n"/>
      <c r="K42" s="14" t="n"/>
      <c r="L42" s="13" t="n"/>
      <c r="M42" s="14" t="n"/>
      <c r="N42" s="14" t="n"/>
      <c r="O42" s="13" t="n"/>
      <c r="P42" s="15" t="n"/>
      <c r="Q42" s="16">
        <f>IF(OR($A42="",$E42=""),"",IF(OR($L42="Completed",$L42="Withdrawn"),IF($N42="","",MAX(0,$N42-$E42)),IF('Lists'!$B$2="","",MAX(0,'Lists'!$B$2-$E42))))</f>
        <v/>
      </c>
      <c r="R42" s="17">
        <f>IF($A42="","",IF(OR($L42="Completed",$L42="Withdrawn"),"Closed",IF('Lists'!$B$2="","Set As-of Date",IF('Lists'!$B$3="","Set Due-Soon Window",IF('Lists'!$B$4="","Set Aging Threshold",IF($M42="","Missing Follow-Up",IF($M42&lt;'Lists'!$B$2,"Overdue",IF($M42&lt;='Lists'!$B$2+'Lists'!$B$3,"Due Soon",IF(AND($Q42&lt;&gt;"",$Q42&gt;='Lists'!$B$4),"Aging","On Track")))))))))</f>
        <v/>
      </c>
      <c r="S42" s="18">
        <f>IF(COUNTA($A42:$P42)=0,"",IF($A42="","Missing Request ID",IF(COUNTIF($A$2:$A$121,$A42)&gt;1,"Duplicate Request ID",IF('Lists'!$B$2="","Set As-of Date",IF(OR($B42="",$C42="",$D42="",$E42="",$F42="",$G42="",$H42="",$I42="",$K42="",$L42=""),"Missing Required",IF(OR(COUNTIF('Lists'!$E$2:$E$11,$D42)=0,COUNTIF('Lists'!$F$2:$F$3,$H42)=0,COUNTIF('Lists'!$G$2:$G$3,$I42)=0,COUNTIF('Lists'!$H$2:$H$8,$L42)=0),"Invalid List Value",IF(OR($E42&gt;'Lists'!$B$2,AND($J42&lt;&gt;"",$J42&gt;'Lists'!$B$2),$K42&gt;'Lists'!$B$2,AND($N42&lt;&gt;"",$N42&gt;'Lists'!$B$2)),"Future Activity Date",IF(OR(AND($J42&lt;&gt;"",$J42&lt;$E42),$K42&lt;$E42,AND($M42&lt;&gt;"",$M42&lt;$E42),AND($N42&lt;&gt;"",$N42&lt;$E42)),"Review Date Order",IF(AND(OR($L42="Sent for Processing",$L42="Processing",$L42="Completed"),$J42=""),"Missing Sent Date",IF(AND(OR($L42="Completed",$L42="Withdrawn"),$N42=""),"Missing Closed Date",IF(AND($L42="Completed",$O42=""),"Missing Completion Reference",IF(AND($L42&lt;&gt;"Completed",$O42&lt;&gt;""),"Completion Reference Conflict",IF(AND($L42&lt;&gt;"Completed",$L42&lt;&gt;"Withdrawn",$N42&lt;&gt;""),"Closed Date Conflict",IF(AND(OR($L42="Completed",$L42="Withdrawn"),$M42&lt;&gt;""),"Closed Follow-Up Conflict","OK"))))))))))))))</f>
        <v/>
      </c>
    </row>
    <row r="43" ht="24" customHeight="1">
      <c r="A43" s="13" t="n"/>
      <c r="B43" s="13" t="n"/>
      <c r="C43" s="13" t="n"/>
      <c r="D43" s="13" t="n"/>
      <c r="E43" s="14" t="n"/>
      <c r="F43" s="14" t="n"/>
      <c r="G43" s="15" t="n"/>
      <c r="H43" s="13" t="n"/>
      <c r="I43" s="13" t="n"/>
      <c r="J43" s="14" t="n"/>
      <c r="K43" s="14" t="n"/>
      <c r="L43" s="13" t="n"/>
      <c r="M43" s="14" t="n"/>
      <c r="N43" s="14" t="n"/>
      <c r="O43" s="13" t="n"/>
      <c r="P43" s="15" t="n"/>
      <c r="Q43" s="16">
        <f>IF(OR($A43="",$E43=""),"",IF(OR($L43="Completed",$L43="Withdrawn"),IF($N43="","",MAX(0,$N43-$E43)),IF('Lists'!$B$2="","",MAX(0,'Lists'!$B$2-$E43))))</f>
        <v/>
      </c>
      <c r="R43" s="17">
        <f>IF($A43="","",IF(OR($L43="Completed",$L43="Withdrawn"),"Closed",IF('Lists'!$B$2="","Set As-of Date",IF('Lists'!$B$3="","Set Due-Soon Window",IF('Lists'!$B$4="","Set Aging Threshold",IF($M43="","Missing Follow-Up",IF($M43&lt;'Lists'!$B$2,"Overdue",IF($M43&lt;='Lists'!$B$2+'Lists'!$B$3,"Due Soon",IF(AND($Q43&lt;&gt;"",$Q43&gt;='Lists'!$B$4),"Aging","On Track")))))))))</f>
        <v/>
      </c>
      <c r="S43" s="18">
        <f>IF(COUNTA($A43:$P43)=0,"",IF($A43="","Missing Request ID",IF(COUNTIF($A$2:$A$121,$A43)&gt;1,"Duplicate Request ID",IF('Lists'!$B$2="","Set As-of Date",IF(OR($B43="",$C43="",$D43="",$E43="",$F43="",$G43="",$H43="",$I43="",$K43="",$L43=""),"Missing Required",IF(OR(COUNTIF('Lists'!$E$2:$E$11,$D43)=0,COUNTIF('Lists'!$F$2:$F$3,$H43)=0,COUNTIF('Lists'!$G$2:$G$3,$I43)=0,COUNTIF('Lists'!$H$2:$H$8,$L43)=0),"Invalid List Value",IF(OR($E43&gt;'Lists'!$B$2,AND($J43&lt;&gt;"",$J43&gt;'Lists'!$B$2),$K43&gt;'Lists'!$B$2,AND($N43&lt;&gt;"",$N43&gt;'Lists'!$B$2)),"Future Activity Date",IF(OR(AND($J43&lt;&gt;"",$J43&lt;$E43),$K43&lt;$E43,AND($M43&lt;&gt;"",$M43&lt;$E43),AND($N43&lt;&gt;"",$N43&lt;$E43)),"Review Date Order",IF(AND(OR($L43="Sent for Processing",$L43="Processing",$L43="Completed"),$J43=""),"Missing Sent Date",IF(AND(OR($L43="Completed",$L43="Withdrawn"),$N43=""),"Missing Closed Date",IF(AND($L43="Completed",$O43=""),"Missing Completion Reference",IF(AND($L43&lt;&gt;"Completed",$O43&lt;&gt;""),"Completion Reference Conflict",IF(AND($L43&lt;&gt;"Completed",$L43&lt;&gt;"Withdrawn",$N43&lt;&gt;""),"Closed Date Conflict",IF(AND(OR($L43="Completed",$L43="Withdrawn"),$M43&lt;&gt;""),"Closed Follow-Up Conflict","OK"))))))))))))))</f>
        <v/>
      </c>
    </row>
    <row r="44" ht="24" customHeight="1">
      <c r="A44" s="13" t="n"/>
      <c r="B44" s="13" t="n"/>
      <c r="C44" s="13" t="n"/>
      <c r="D44" s="13" t="n"/>
      <c r="E44" s="14" t="n"/>
      <c r="F44" s="14" t="n"/>
      <c r="G44" s="15" t="n"/>
      <c r="H44" s="13" t="n"/>
      <c r="I44" s="13" t="n"/>
      <c r="J44" s="14" t="n"/>
      <c r="K44" s="14" t="n"/>
      <c r="L44" s="13" t="n"/>
      <c r="M44" s="14" t="n"/>
      <c r="N44" s="14" t="n"/>
      <c r="O44" s="13" t="n"/>
      <c r="P44" s="15" t="n"/>
      <c r="Q44" s="16">
        <f>IF(OR($A44="",$E44=""),"",IF(OR($L44="Completed",$L44="Withdrawn"),IF($N44="","",MAX(0,$N44-$E44)),IF('Lists'!$B$2="","",MAX(0,'Lists'!$B$2-$E44))))</f>
        <v/>
      </c>
      <c r="R44" s="17">
        <f>IF($A44="","",IF(OR($L44="Completed",$L44="Withdrawn"),"Closed",IF('Lists'!$B$2="","Set As-of Date",IF('Lists'!$B$3="","Set Due-Soon Window",IF('Lists'!$B$4="","Set Aging Threshold",IF($M44="","Missing Follow-Up",IF($M44&lt;'Lists'!$B$2,"Overdue",IF($M44&lt;='Lists'!$B$2+'Lists'!$B$3,"Due Soon",IF(AND($Q44&lt;&gt;"",$Q44&gt;='Lists'!$B$4),"Aging","On Track")))))))))</f>
        <v/>
      </c>
      <c r="S44" s="18">
        <f>IF(COUNTA($A44:$P44)=0,"",IF($A44="","Missing Request ID",IF(COUNTIF($A$2:$A$121,$A44)&gt;1,"Duplicate Request ID",IF('Lists'!$B$2="","Set As-of Date",IF(OR($B44="",$C44="",$D44="",$E44="",$F44="",$G44="",$H44="",$I44="",$K44="",$L44=""),"Missing Required",IF(OR(COUNTIF('Lists'!$E$2:$E$11,$D44)=0,COUNTIF('Lists'!$F$2:$F$3,$H44)=0,COUNTIF('Lists'!$G$2:$G$3,$I44)=0,COUNTIF('Lists'!$H$2:$H$8,$L44)=0),"Invalid List Value",IF(OR($E44&gt;'Lists'!$B$2,AND($J44&lt;&gt;"",$J44&gt;'Lists'!$B$2),$K44&gt;'Lists'!$B$2,AND($N44&lt;&gt;"",$N44&gt;'Lists'!$B$2)),"Future Activity Date",IF(OR(AND($J44&lt;&gt;"",$J44&lt;$E44),$K44&lt;$E44,AND($M44&lt;&gt;"",$M44&lt;$E44),AND($N44&lt;&gt;"",$N44&lt;$E44)),"Review Date Order",IF(AND(OR($L44="Sent for Processing",$L44="Processing",$L44="Completed"),$J44=""),"Missing Sent Date",IF(AND(OR($L44="Completed",$L44="Withdrawn"),$N44=""),"Missing Closed Date",IF(AND($L44="Completed",$O44=""),"Missing Completion Reference",IF(AND($L44&lt;&gt;"Completed",$O44&lt;&gt;""),"Completion Reference Conflict",IF(AND($L44&lt;&gt;"Completed",$L44&lt;&gt;"Withdrawn",$N44&lt;&gt;""),"Closed Date Conflict",IF(AND(OR($L44="Completed",$L44="Withdrawn"),$M44&lt;&gt;""),"Closed Follow-Up Conflict","OK"))))))))))))))</f>
        <v/>
      </c>
    </row>
    <row r="45" ht="24" customHeight="1">
      <c r="A45" s="13" t="n"/>
      <c r="B45" s="13" t="n"/>
      <c r="C45" s="13" t="n"/>
      <c r="D45" s="13" t="n"/>
      <c r="E45" s="14" t="n"/>
      <c r="F45" s="14" t="n"/>
      <c r="G45" s="15" t="n"/>
      <c r="H45" s="13" t="n"/>
      <c r="I45" s="13" t="n"/>
      <c r="J45" s="14" t="n"/>
      <c r="K45" s="14" t="n"/>
      <c r="L45" s="13" t="n"/>
      <c r="M45" s="14" t="n"/>
      <c r="N45" s="14" t="n"/>
      <c r="O45" s="13" t="n"/>
      <c r="P45" s="15" t="n"/>
      <c r="Q45" s="16">
        <f>IF(OR($A45="",$E45=""),"",IF(OR($L45="Completed",$L45="Withdrawn"),IF($N45="","",MAX(0,$N45-$E45)),IF('Lists'!$B$2="","",MAX(0,'Lists'!$B$2-$E45))))</f>
        <v/>
      </c>
      <c r="R45" s="17">
        <f>IF($A45="","",IF(OR($L45="Completed",$L45="Withdrawn"),"Closed",IF('Lists'!$B$2="","Set As-of Date",IF('Lists'!$B$3="","Set Due-Soon Window",IF('Lists'!$B$4="","Set Aging Threshold",IF($M45="","Missing Follow-Up",IF($M45&lt;'Lists'!$B$2,"Overdue",IF($M45&lt;='Lists'!$B$2+'Lists'!$B$3,"Due Soon",IF(AND($Q45&lt;&gt;"",$Q45&gt;='Lists'!$B$4),"Aging","On Track")))))))))</f>
        <v/>
      </c>
      <c r="S45" s="18">
        <f>IF(COUNTA($A45:$P45)=0,"",IF($A45="","Missing Request ID",IF(COUNTIF($A$2:$A$121,$A45)&gt;1,"Duplicate Request ID",IF('Lists'!$B$2="","Set As-of Date",IF(OR($B45="",$C45="",$D45="",$E45="",$F45="",$G45="",$H45="",$I45="",$K45="",$L45=""),"Missing Required",IF(OR(COUNTIF('Lists'!$E$2:$E$11,$D45)=0,COUNTIF('Lists'!$F$2:$F$3,$H45)=0,COUNTIF('Lists'!$G$2:$G$3,$I45)=0,COUNTIF('Lists'!$H$2:$H$8,$L45)=0),"Invalid List Value",IF(OR($E45&gt;'Lists'!$B$2,AND($J45&lt;&gt;"",$J45&gt;'Lists'!$B$2),$K45&gt;'Lists'!$B$2,AND($N45&lt;&gt;"",$N45&gt;'Lists'!$B$2)),"Future Activity Date",IF(OR(AND($J45&lt;&gt;"",$J45&lt;$E45),$K45&lt;$E45,AND($M45&lt;&gt;"",$M45&lt;$E45),AND($N45&lt;&gt;"",$N45&lt;$E45)),"Review Date Order",IF(AND(OR($L45="Sent for Processing",$L45="Processing",$L45="Completed"),$J45=""),"Missing Sent Date",IF(AND(OR($L45="Completed",$L45="Withdrawn"),$N45=""),"Missing Closed Date",IF(AND($L45="Completed",$O45=""),"Missing Completion Reference",IF(AND($L45&lt;&gt;"Completed",$O45&lt;&gt;""),"Completion Reference Conflict",IF(AND($L45&lt;&gt;"Completed",$L45&lt;&gt;"Withdrawn",$N45&lt;&gt;""),"Closed Date Conflict",IF(AND(OR($L45="Completed",$L45="Withdrawn"),$M45&lt;&gt;""),"Closed Follow-Up Conflict","OK"))))))))))))))</f>
        <v/>
      </c>
    </row>
    <row r="46" ht="24" customHeight="1">
      <c r="A46" s="13" t="n"/>
      <c r="B46" s="13" t="n"/>
      <c r="C46" s="13" t="n"/>
      <c r="D46" s="13" t="n"/>
      <c r="E46" s="14" t="n"/>
      <c r="F46" s="14" t="n"/>
      <c r="G46" s="15" t="n"/>
      <c r="H46" s="13" t="n"/>
      <c r="I46" s="13" t="n"/>
      <c r="J46" s="14" t="n"/>
      <c r="K46" s="14" t="n"/>
      <c r="L46" s="13" t="n"/>
      <c r="M46" s="14" t="n"/>
      <c r="N46" s="14" t="n"/>
      <c r="O46" s="13" t="n"/>
      <c r="P46" s="15" t="n"/>
      <c r="Q46" s="16">
        <f>IF(OR($A46="",$E46=""),"",IF(OR($L46="Completed",$L46="Withdrawn"),IF($N46="","",MAX(0,$N46-$E46)),IF('Lists'!$B$2="","",MAX(0,'Lists'!$B$2-$E46))))</f>
        <v/>
      </c>
      <c r="R46" s="17">
        <f>IF($A46="","",IF(OR($L46="Completed",$L46="Withdrawn"),"Closed",IF('Lists'!$B$2="","Set As-of Date",IF('Lists'!$B$3="","Set Due-Soon Window",IF('Lists'!$B$4="","Set Aging Threshold",IF($M46="","Missing Follow-Up",IF($M46&lt;'Lists'!$B$2,"Overdue",IF($M46&lt;='Lists'!$B$2+'Lists'!$B$3,"Due Soon",IF(AND($Q46&lt;&gt;"",$Q46&gt;='Lists'!$B$4),"Aging","On Track")))))))))</f>
        <v/>
      </c>
      <c r="S46" s="18">
        <f>IF(COUNTA($A46:$P46)=0,"",IF($A46="","Missing Request ID",IF(COUNTIF($A$2:$A$121,$A46)&gt;1,"Duplicate Request ID",IF('Lists'!$B$2="","Set As-of Date",IF(OR($B46="",$C46="",$D46="",$E46="",$F46="",$G46="",$H46="",$I46="",$K46="",$L46=""),"Missing Required",IF(OR(COUNTIF('Lists'!$E$2:$E$11,$D46)=0,COUNTIF('Lists'!$F$2:$F$3,$H46)=0,COUNTIF('Lists'!$G$2:$G$3,$I46)=0,COUNTIF('Lists'!$H$2:$H$8,$L46)=0),"Invalid List Value",IF(OR($E46&gt;'Lists'!$B$2,AND($J46&lt;&gt;"",$J46&gt;'Lists'!$B$2),$K46&gt;'Lists'!$B$2,AND($N46&lt;&gt;"",$N46&gt;'Lists'!$B$2)),"Future Activity Date",IF(OR(AND($J46&lt;&gt;"",$J46&lt;$E46),$K46&lt;$E46,AND($M46&lt;&gt;"",$M46&lt;$E46),AND($N46&lt;&gt;"",$N46&lt;$E46)),"Review Date Order",IF(AND(OR($L46="Sent for Processing",$L46="Processing",$L46="Completed"),$J46=""),"Missing Sent Date",IF(AND(OR($L46="Completed",$L46="Withdrawn"),$N46=""),"Missing Closed Date",IF(AND($L46="Completed",$O46=""),"Missing Completion Reference",IF(AND($L46&lt;&gt;"Completed",$O46&lt;&gt;""),"Completion Reference Conflict",IF(AND($L46&lt;&gt;"Completed",$L46&lt;&gt;"Withdrawn",$N46&lt;&gt;""),"Closed Date Conflict",IF(AND(OR($L46="Completed",$L46="Withdrawn"),$M46&lt;&gt;""),"Closed Follow-Up Conflict","OK"))))))))))))))</f>
        <v/>
      </c>
    </row>
    <row r="47" ht="24" customHeight="1">
      <c r="A47" s="13" t="n"/>
      <c r="B47" s="13" t="n"/>
      <c r="C47" s="13" t="n"/>
      <c r="D47" s="13" t="n"/>
      <c r="E47" s="14" t="n"/>
      <c r="F47" s="14" t="n"/>
      <c r="G47" s="15" t="n"/>
      <c r="H47" s="13" t="n"/>
      <c r="I47" s="13" t="n"/>
      <c r="J47" s="14" t="n"/>
      <c r="K47" s="14" t="n"/>
      <c r="L47" s="13" t="n"/>
      <c r="M47" s="14" t="n"/>
      <c r="N47" s="14" t="n"/>
      <c r="O47" s="13" t="n"/>
      <c r="P47" s="15" t="n"/>
      <c r="Q47" s="16">
        <f>IF(OR($A47="",$E47=""),"",IF(OR($L47="Completed",$L47="Withdrawn"),IF($N47="","",MAX(0,$N47-$E47)),IF('Lists'!$B$2="","",MAX(0,'Lists'!$B$2-$E47))))</f>
        <v/>
      </c>
      <c r="R47" s="17">
        <f>IF($A47="","",IF(OR($L47="Completed",$L47="Withdrawn"),"Closed",IF('Lists'!$B$2="","Set As-of Date",IF('Lists'!$B$3="","Set Due-Soon Window",IF('Lists'!$B$4="","Set Aging Threshold",IF($M47="","Missing Follow-Up",IF($M47&lt;'Lists'!$B$2,"Overdue",IF($M47&lt;='Lists'!$B$2+'Lists'!$B$3,"Due Soon",IF(AND($Q47&lt;&gt;"",$Q47&gt;='Lists'!$B$4),"Aging","On Track")))))))))</f>
        <v/>
      </c>
      <c r="S47" s="18">
        <f>IF(COUNTA($A47:$P47)=0,"",IF($A47="","Missing Request ID",IF(COUNTIF($A$2:$A$121,$A47)&gt;1,"Duplicate Request ID",IF('Lists'!$B$2="","Set As-of Date",IF(OR($B47="",$C47="",$D47="",$E47="",$F47="",$G47="",$H47="",$I47="",$K47="",$L47=""),"Missing Required",IF(OR(COUNTIF('Lists'!$E$2:$E$11,$D47)=0,COUNTIF('Lists'!$F$2:$F$3,$H47)=0,COUNTIF('Lists'!$G$2:$G$3,$I47)=0,COUNTIF('Lists'!$H$2:$H$8,$L47)=0),"Invalid List Value",IF(OR($E47&gt;'Lists'!$B$2,AND($J47&lt;&gt;"",$J47&gt;'Lists'!$B$2),$K47&gt;'Lists'!$B$2,AND($N47&lt;&gt;"",$N47&gt;'Lists'!$B$2)),"Future Activity Date",IF(OR(AND($J47&lt;&gt;"",$J47&lt;$E47),$K47&lt;$E47,AND($M47&lt;&gt;"",$M47&lt;$E47),AND($N47&lt;&gt;"",$N47&lt;$E47)),"Review Date Order",IF(AND(OR($L47="Sent for Processing",$L47="Processing",$L47="Completed"),$J47=""),"Missing Sent Date",IF(AND(OR($L47="Completed",$L47="Withdrawn"),$N47=""),"Missing Closed Date",IF(AND($L47="Completed",$O47=""),"Missing Completion Reference",IF(AND($L47&lt;&gt;"Completed",$O47&lt;&gt;""),"Completion Reference Conflict",IF(AND($L47&lt;&gt;"Completed",$L47&lt;&gt;"Withdrawn",$N47&lt;&gt;""),"Closed Date Conflict",IF(AND(OR($L47="Completed",$L47="Withdrawn"),$M47&lt;&gt;""),"Closed Follow-Up Conflict","OK"))))))))))))))</f>
        <v/>
      </c>
    </row>
    <row r="48" ht="24" customHeight="1">
      <c r="A48" s="13" t="n"/>
      <c r="B48" s="13" t="n"/>
      <c r="C48" s="13" t="n"/>
      <c r="D48" s="13" t="n"/>
      <c r="E48" s="14" t="n"/>
      <c r="F48" s="14" t="n"/>
      <c r="G48" s="15" t="n"/>
      <c r="H48" s="13" t="n"/>
      <c r="I48" s="13" t="n"/>
      <c r="J48" s="14" t="n"/>
      <c r="K48" s="14" t="n"/>
      <c r="L48" s="13" t="n"/>
      <c r="M48" s="14" t="n"/>
      <c r="N48" s="14" t="n"/>
      <c r="O48" s="13" t="n"/>
      <c r="P48" s="15" t="n"/>
      <c r="Q48" s="16">
        <f>IF(OR($A48="",$E48=""),"",IF(OR($L48="Completed",$L48="Withdrawn"),IF($N48="","",MAX(0,$N48-$E48)),IF('Lists'!$B$2="","",MAX(0,'Lists'!$B$2-$E48))))</f>
        <v/>
      </c>
      <c r="R48" s="17">
        <f>IF($A48="","",IF(OR($L48="Completed",$L48="Withdrawn"),"Closed",IF('Lists'!$B$2="","Set As-of Date",IF('Lists'!$B$3="","Set Due-Soon Window",IF('Lists'!$B$4="","Set Aging Threshold",IF($M48="","Missing Follow-Up",IF($M48&lt;'Lists'!$B$2,"Overdue",IF($M48&lt;='Lists'!$B$2+'Lists'!$B$3,"Due Soon",IF(AND($Q48&lt;&gt;"",$Q48&gt;='Lists'!$B$4),"Aging","On Track")))))))))</f>
        <v/>
      </c>
      <c r="S48" s="18">
        <f>IF(COUNTA($A48:$P48)=0,"",IF($A48="","Missing Request ID",IF(COUNTIF($A$2:$A$121,$A48)&gt;1,"Duplicate Request ID",IF('Lists'!$B$2="","Set As-of Date",IF(OR($B48="",$C48="",$D48="",$E48="",$F48="",$G48="",$H48="",$I48="",$K48="",$L48=""),"Missing Required",IF(OR(COUNTIF('Lists'!$E$2:$E$11,$D48)=0,COUNTIF('Lists'!$F$2:$F$3,$H48)=0,COUNTIF('Lists'!$G$2:$G$3,$I48)=0,COUNTIF('Lists'!$H$2:$H$8,$L48)=0),"Invalid List Value",IF(OR($E48&gt;'Lists'!$B$2,AND($J48&lt;&gt;"",$J48&gt;'Lists'!$B$2),$K48&gt;'Lists'!$B$2,AND($N48&lt;&gt;"",$N48&gt;'Lists'!$B$2)),"Future Activity Date",IF(OR(AND($J48&lt;&gt;"",$J48&lt;$E48),$K48&lt;$E48,AND($M48&lt;&gt;"",$M48&lt;$E48),AND($N48&lt;&gt;"",$N48&lt;$E48)),"Review Date Order",IF(AND(OR($L48="Sent for Processing",$L48="Processing",$L48="Completed"),$J48=""),"Missing Sent Date",IF(AND(OR($L48="Completed",$L48="Withdrawn"),$N48=""),"Missing Closed Date",IF(AND($L48="Completed",$O48=""),"Missing Completion Reference",IF(AND($L48&lt;&gt;"Completed",$O48&lt;&gt;""),"Completion Reference Conflict",IF(AND($L48&lt;&gt;"Completed",$L48&lt;&gt;"Withdrawn",$N48&lt;&gt;""),"Closed Date Conflict",IF(AND(OR($L48="Completed",$L48="Withdrawn"),$M48&lt;&gt;""),"Closed Follow-Up Conflict","OK"))))))))))))))</f>
        <v/>
      </c>
    </row>
    <row r="49" ht="24" customHeight="1">
      <c r="A49" s="13" t="n"/>
      <c r="B49" s="13" t="n"/>
      <c r="C49" s="13" t="n"/>
      <c r="D49" s="13" t="n"/>
      <c r="E49" s="14" t="n"/>
      <c r="F49" s="14" t="n"/>
      <c r="G49" s="15" t="n"/>
      <c r="H49" s="13" t="n"/>
      <c r="I49" s="13" t="n"/>
      <c r="J49" s="14" t="n"/>
      <c r="K49" s="14" t="n"/>
      <c r="L49" s="13" t="n"/>
      <c r="M49" s="14" t="n"/>
      <c r="N49" s="14" t="n"/>
      <c r="O49" s="13" t="n"/>
      <c r="P49" s="15" t="n"/>
      <c r="Q49" s="16">
        <f>IF(OR($A49="",$E49=""),"",IF(OR($L49="Completed",$L49="Withdrawn"),IF($N49="","",MAX(0,$N49-$E49)),IF('Lists'!$B$2="","",MAX(0,'Lists'!$B$2-$E49))))</f>
        <v/>
      </c>
      <c r="R49" s="17">
        <f>IF($A49="","",IF(OR($L49="Completed",$L49="Withdrawn"),"Closed",IF('Lists'!$B$2="","Set As-of Date",IF('Lists'!$B$3="","Set Due-Soon Window",IF('Lists'!$B$4="","Set Aging Threshold",IF($M49="","Missing Follow-Up",IF($M49&lt;'Lists'!$B$2,"Overdue",IF($M49&lt;='Lists'!$B$2+'Lists'!$B$3,"Due Soon",IF(AND($Q49&lt;&gt;"",$Q49&gt;='Lists'!$B$4),"Aging","On Track")))))))))</f>
        <v/>
      </c>
      <c r="S49" s="18">
        <f>IF(COUNTA($A49:$P49)=0,"",IF($A49="","Missing Request ID",IF(COUNTIF($A$2:$A$121,$A49)&gt;1,"Duplicate Request ID",IF('Lists'!$B$2="","Set As-of Date",IF(OR($B49="",$C49="",$D49="",$E49="",$F49="",$G49="",$H49="",$I49="",$K49="",$L49=""),"Missing Required",IF(OR(COUNTIF('Lists'!$E$2:$E$11,$D49)=0,COUNTIF('Lists'!$F$2:$F$3,$H49)=0,COUNTIF('Lists'!$G$2:$G$3,$I49)=0,COUNTIF('Lists'!$H$2:$H$8,$L49)=0),"Invalid List Value",IF(OR($E49&gt;'Lists'!$B$2,AND($J49&lt;&gt;"",$J49&gt;'Lists'!$B$2),$K49&gt;'Lists'!$B$2,AND($N49&lt;&gt;"",$N49&gt;'Lists'!$B$2)),"Future Activity Date",IF(OR(AND($J49&lt;&gt;"",$J49&lt;$E49),$K49&lt;$E49,AND($M49&lt;&gt;"",$M49&lt;$E49),AND($N49&lt;&gt;"",$N49&lt;$E49)),"Review Date Order",IF(AND(OR($L49="Sent for Processing",$L49="Processing",$L49="Completed"),$J49=""),"Missing Sent Date",IF(AND(OR($L49="Completed",$L49="Withdrawn"),$N49=""),"Missing Closed Date",IF(AND($L49="Completed",$O49=""),"Missing Completion Reference",IF(AND($L49&lt;&gt;"Completed",$O49&lt;&gt;""),"Completion Reference Conflict",IF(AND($L49&lt;&gt;"Completed",$L49&lt;&gt;"Withdrawn",$N49&lt;&gt;""),"Closed Date Conflict",IF(AND(OR($L49="Completed",$L49="Withdrawn"),$M49&lt;&gt;""),"Closed Follow-Up Conflict","OK"))))))))))))))</f>
        <v/>
      </c>
    </row>
    <row r="50" ht="24" customHeight="1">
      <c r="A50" s="13" t="n"/>
      <c r="B50" s="13" t="n"/>
      <c r="C50" s="13" t="n"/>
      <c r="D50" s="13" t="n"/>
      <c r="E50" s="14" t="n"/>
      <c r="F50" s="14" t="n"/>
      <c r="G50" s="15" t="n"/>
      <c r="H50" s="13" t="n"/>
      <c r="I50" s="13" t="n"/>
      <c r="J50" s="14" t="n"/>
      <c r="K50" s="14" t="n"/>
      <c r="L50" s="13" t="n"/>
      <c r="M50" s="14" t="n"/>
      <c r="N50" s="14" t="n"/>
      <c r="O50" s="13" t="n"/>
      <c r="P50" s="15" t="n"/>
      <c r="Q50" s="16">
        <f>IF(OR($A50="",$E50=""),"",IF(OR($L50="Completed",$L50="Withdrawn"),IF($N50="","",MAX(0,$N50-$E50)),IF('Lists'!$B$2="","",MAX(0,'Lists'!$B$2-$E50))))</f>
        <v/>
      </c>
      <c r="R50" s="17">
        <f>IF($A50="","",IF(OR($L50="Completed",$L50="Withdrawn"),"Closed",IF('Lists'!$B$2="","Set As-of Date",IF('Lists'!$B$3="","Set Due-Soon Window",IF('Lists'!$B$4="","Set Aging Threshold",IF($M50="","Missing Follow-Up",IF($M50&lt;'Lists'!$B$2,"Overdue",IF($M50&lt;='Lists'!$B$2+'Lists'!$B$3,"Due Soon",IF(AND($Q50&lt;&gt;"",$Q50&gt;='Lists'!$B$4),"Aging","On Track")))))))))</f>
        <v/>
      </c>
      <c r="S50" s="18">
        <f>IF(COUNTA($A50:$P50)=0,"",IF($A50="","Missing Request ID",IF(COUNTIF($A$2:$A$121,$A50)&gt;1,"Duplicate Request ID",IF('Lists'!$B$2="","Set As-of Date",IF(OR($B50="",$C50="",$D50="",$E50="",$F50="",$G50="",$H50="",$I50="",$K50="",$L50=""),"Missing Required",IF(OR(COUNTIF('Lists'!$E$2:$E$11,$D50)=0,COUNTIF('Lists'!$F$2:$F$3,$H50)=0,COUNTIF('Lists'!$G$2:$G$3,$I50)=0,COUNTIF('Lists'!$H$2:$H$8,$L50)=0),"Invalid List Value",IF(OR($E50&gt;'Lists'!$B$2,AND($J50&lt;&gt;"",$J50&gt;'Lists'!$B$2),$K50&gt;'Lists'!$B$2,AND($N50&lt;&gt;"",$N50&gt;'Lists'!$B$2)),"Future Activity Date",IF(OR(AND($J50&lt;&gt;"",$J50&lt;$E50),$K50&lt;$E50,AND($M50&lt;&gt;"",$M50&lt;$E50),AND($N50&lt;&gt;"",$N50&lt;$E50)),"Review Date Order",IF(AND(OR($L50="Sent for Processing",$L50="Processing",$L50="Completed"),$J50=""),"Missing Sent Date",IF(AND(OR($L50="Completed",$L50="Withdrawn"),$N50=""),"Missing Closed Date",IF(AND($L50="Completed",$O50=""),"Missing Completion Reference",IF(AND($L50&lt;&gt;"Completed",$O50&lt;&gt;""),"Completion Reference Conflict",IF(AND($L50&lt;&gt;"Completed",$L50&lt;&gt;"Withdrawn",$N50&lt;&gt;""),"Closed Date Conflict",IF(AND(OR($L50="Completed",$L50="Withdrawn"),$M50&lt;&gt;""),"Closed Follow-Up Conflict","OK"))))))))))))))</f>
        <v/>
      </c>
    </row>
    <row r="51" ht="24" customHeight="1">
      <c r="A51" s="13" t="n"/>
      <c r="B51" s="13" t="n"/>
      <c r="C51" s="13" t="n"/>
      <c r="D51" s="13" t="n"/>
      <c r="E51" s="14" t="n"/>
      <c r="F51" s="14" t="n"/>
      <c r="G51" s="15" t="n"/>
      <c r="H51" s="13" t="n"/>
      <c r="I51" s="13" t="n"/>
      <c r="J51" s="14" t="n"/>
      <c r="K51" s="14" t="n"/>
      <c r="L51" s="13" t="n"/>
      <c r="M51" s="14" t="n"/>
      <c r="N51" s="14" t="n"/>
      <c r="O51" s="13" t="n"/>
      <c r="P51" s="15" t="n"/>
      <c r="Q51" s="16">
        <f>IF(OR($A51="",$E51=""),"",IF(OR($L51="Completed",$L51="Withdrawn"),IF($N51="","",MAX(0,$N51-$E51)),IF('Lists'!$B$2="","",MAX(0,'Lists'!$B$2-$E51))))</f>
        <v/>
      </c>
      <c r="R51" s="17">
        <f>IF($A51="","",IF(OR($L51="Completed",$L51="Withdrawn"),"Closed",IF('Lists'!$B$2="","Set As-of Date",IF('Lists'!$B$3="","Set Due-Soon Window",IF('Lists'!$B$4="","Set Aging Threshold",IF($M51="","Missing Follow-Up",IF($M51&lt;'Lists'!$B$2,"Overdue",IF($M51&lt;='Lists'!$B$2+'Lists'!$B$3,"Due Soon",IF(AND($Q51&lt;&gt;"",$Q51&gt;='Lists'!$B$4),"Aging","On Track")))))))))</f>
        <v/>
      </c>
      <c r="S51" s="18">
        <f>IF(COUNTA($A51:$P51)=0,"",IF($A51="","Missing Request ID",IF(COUNTIF($A$2:$A$121,$A51)&gt;1,"Duplicate Request ID",IF('Lists'!$B$2="","Set As-of Date",IF(OR($B51="",$C51="",$D51="",$E51="",$F51="",$G51="",$H51="",$I51="",$K51="",$L51=""),"Missing Required",IF(OR(COUNTIF('Lists'!$E$2:$E$11,$D51)=0,COUNTIF('Lists'!$F$2:$F$3,$H51)=0,COUNTIF('Lists'!$G$2:$G$3,$I51)=0,COUNTIF('Lists'!$H$2:$H$8,$L51)=0),"Invalid List Value",IF(OR($E51&gt;'Lists'!$B$2,AND($J51&lt;&gt;"",$J51&gt;'Lists'!$B$2),$K51&gt;'Lists'!$B$2,AND($N51&lt;&gt;"",$N51&gt;'Lists'!$B$2)),"Future Activity Date",IF(OR(AND($J51&lt;&gt;"",$J51&lt;$E51),$K51&lt;$E51,AND($M51&lt;&gt;"",$M51&lt;$E51),AND($N51&lt;&gt;"",$N51&lt;$E51)),"Review Date Order",IF(AND(OR($L51="Sent for Processing",$L51="Processing",$L51="Completed"),$J51=""),"Missing Sent Date",IF(AND(OR($L51="Completed",$L51="Withdrawn"),$N51=""),"Missing Closed Date",IF(AND($L51="Completed",$O51=""),"Missing Completion Reference",IF(AND($L51&lt;&gt;"Completed",$O51&lt;&gt;""),"Completion Reference Conflict",IF(AND($L51&lt;&gt;"Completed",$L51&lt;&gt;"Withdrawn",$N51&lt;&gt;""),"Closed Date Conflict",IF(AND(OR($L51="Completed",$L51="Withdrawn"),$M51&lt;&gt;""),"Closed Follow-Up Conflict","OK"))))))))))))))</f>
        <v/>
      </c>
    </row>
    <row r="52" ht="24" customHeight="1">
      <c r="A52" s="13" t="n"/>
      <c r="B52" s="13" t="n"/>
      <c r="C52" s="13" t="n"/>
      <c r="D52" s="13" t="n"/>
      <c r="E52" s="14" t="n"/>
      <c r="F52" s="14" t="n"/>
      <c r="G52" s="15" t="n"/>
      <c r="H52" s="13" t="n"/>
      <c r="I52" s="13" t="n"/>
      <c r="J52" s="14" t="n"/>
      <c r="K52" s="14" t="n"/>
      <c r="L52" s="13" t="n"/>
      <c r="M52" s="14" t="n"/>
      <c r="N52" s="14" t="n"/>
      <c r="O52" s="13" t="n"/>
      <c r="P52" s="15" t="n"/>
      <c r="Q52" s="16">
        <f>IF(OR($A52="",$E52=""),"",IF(OR($L52="Completed",$L52="Withdrawn"),IF($N52="","",MAX(0,$N52-$E52)),IF('Lists'!$B$2="","",MAX(0,'Lists'!$B$2-$E52))))</f>
        <v/>
      </c>
      <c r="R52" s="17">
        <f>IF($A52="","",IF(OR($L52="Completed",$L52="Withdrawn"),"Closed",IF('Lists'!$B$2="","Set As-of Date",IF('Lists'!$B$3="","Set Due-Soon Window",IF('Lists'!$B$4="","Set Aging Threshold",IF($M52="","Missing Follow-Up",IF($M52&lt;'Lists'!$B$2,"Overdue",IF($M52&lt;='Lists'!$B$2+'Lists'!$B$3,"Due Soon",IF(AND($Q52&lt;&gt;"",$Q52&gt;='Lists'!$B$4),"Aging","On Track")))))))))</f>
        <v/>
      </c>
      <c r="S52" s="18">
        <f>IF(COUNTA($A52:$P52)=0,"",IF($A52="","Missing Request ID",IF(COUNTIF($A$2:$A$121,$A52)&gt;1,"Duplicate Request ID",IF('Lists'!$B$2="","Set As-of Date",IF(OR($B52="",$C52="",$D52="",$E52="",$F52="",$G52="",$H52="",$I52="",$K52="",$L52=""),"Missing Required",IF(OR(COUNTIF('Lists'!$E$2:$E$11,$D52)=0,COUNTIF('Lists'!$F$2:$F$3,$H52)=0,COUNTIF('Lists'!$G$2:$G$3,$I52)=0,COUNTIF('Lists'!$H$2:$H$8,$L52)=0),"Invalid List Value",IF(OR($E52&gt;'Lists'!$B$2,AND($J52&lt;&gt;"",$J52&gt;'Lists'!$B$2),$K52&gt;'Lists'!$B$2,AND($N52&lt;&gt;"",$N52&gt;'Lists'!$B$2)),"Future Activity Date",IF(OR(AND($J52&lt;&gt;"",$J52&lt;$E52),$K52&lt;$E52,AND($M52&lt;&gt;"",$M52&lt;$E52),AND($N52&lt;&gt;"",$N52&lt;$E52)),"Review Date Order",IF(AND(OR($L52="Sent for Processing",$L52="Processing",$L52="Completed"),$J52=""),"Missing Sent Date",IF(AND(OR($L52="Completed",$L52="Withdrawn"),$N52=""),"Missing Closed Date",IF(AND($L52="Completed",$O52=""),"Missing Completion Reference",IF(AND($L52&lt;&gt;"Completed",$O52&lt;&gt;""),"Completion Reference Conflict",IF(AND($L52&lt;&gt;"Completed",$L52&lt;&gt;"Withdrawn",$N52&lt;&gt;""),"Closed Date Conflict",IF(AND(OR($L52="Completed",$L52="Withdrawn"),$M52&lt;&gt;""),"Closed Follow-Up Conflict","OK"))))))))))))))</f>
        <v/>
      </c>
    </row>
    <row r="53" ht="24" customHeight="1">
      <c r="A53" s="13" t="n"/>
      <c r="B53" s="13" t="n"/>
      <c r="C53" s="13" t="n"/>
      <c r="D53" s="13" t="n"/>
      <c r="E53" s="14" t="n"/>
      <c r="F53" s="14" t="n"/>
      <c r="G53" s="15" t="n"/>
      <c r="H53" s="13" t="n"/>
      <c r="I53" s="13" t="n"/>
      <c r="J53" s="14" t="n"/>
      <c r="K53" s="14" t="n"/>
      <c r="L53" s="13" t="n"/>
      <c r="M53" s="14" t="n"/>
      <c r="N53" s="14" t="n"/>
      <c r="O53" s="13" t="n"/>
      <c r="P53" s="15" t="n"/>
      <c r="Q53" s="16">
        <f>IF(OR($A53="",$E53=""),"",IF(OR($L53="Completed",$L53="Withdrawn"),IF($N53="","",MAX(0,$N53-$E53)),IF('Lists'!$B$2="","",MAX(0,'Lists'!$B$2-$E53))))</f>
        <v/>
      </c>
      <c r="R53" s="17">
        <f>IF($A53="","",IF(OR($L53="Completed",$L53="Withdrawn"),"Closed",IF('Lists'!$B$2="","Set As-of Date",IF('Lists'!$B$3="","Set Due-Soon Window",IF('Lists'!$B$4="","Set Aging Threshold",IF($M53="","Missing Follow-Up",IF($M53&lt;'Lists'!$B$2,"Overdue",IF($M53&lt;='Lists'!$B$2+'Lists'!$B$3,"Due Soon",IF(AND($Q53&lt;&gt;"",$Q53&gt;='Lists'!$B$4),"Aging","On Track")))))))))</f>
        <v/>
      </c>
      <c r="S53" s="18">
        <f>IF(COUNTA($A53:$P53)=0,"",IF($A53="","Missing Request ID",IF(COUNTIF($A$2:$A$121,$A53)&gt;1,"Duplicate Request ID",IF('Lists'!$B$2="","Set As-of Date",IF(OR($B53="",$C53="",$D53="",$E53="",$F53="",$G53="",$H53="",$I53="",$K53="",$L53=""),"Missing Required",IF(OR(COUNTIF('Lists'!$E$2:$E$11,$D53)=0,COUNTIF('Lists'!$F$2:$F$3,$H53)=0,COUNTIF('Lists'!$G$2:$G$3,$I53)=0,COUNTIF('Lists'!$H$2:$H$8,$L53)=0),"Invalid List Value",IF(OR($E53&gt;'Lists'!$B$2,AND($J53&lt;&gt;"",$J53&gt;'Lists'!$B$2),$K53&gt;'Lists'!$B$2,AND($N53&lt;&gt;"",$N53&gt;'Lists'!$B$2)),"Future Activity Date",IF(OR(AND($J53&lt;&gt;"",$J53&lt;$E53),$K53&lt;$E53,AND($M53&lt;&gt;"",$M53&lt;$E53),AND($N53&lt;&gt;"",$N53&lt;$E53)),"Review Date Order",IF(AND(OR($L53="Sent for Processing",$L53="Processing",$L53="Completed"),$J53=""),"Missing Sent Date",IF(AND(OR($L53="Completed",$L53="Withdrawn"),$N53=""),"Missing Closed Date",IF(AND($L53="Completed",$O53=""),"Missing Completion Reference",IF(AND($L53&lt;&gt;"Completed",$O53&lt;&gt;""),"Completion Reference Conflict",IF(AND($L53&lt;&gt;"Completed",$L53&lt;&gt;"Withdrawn",$N53&lt;&gt;""),"Closed Date Conflict",IF(AND(OR($L53="Completed",$L53="Withdrawn"),$M53&lt;&gt;""),"Closed Follow-Up Conflict","OK"))))))))))))))</f>
        <v/>
      </c>
    </row>
    <row r="54" ht="24" customHeight="1">
      <c r="A54" s="13" t="n"/>
      <c r="B54" s="13" t="n"/>
      <c r="C54" s="13" t="n"/>
      <c r="D54" s="13" t="n"/>
      <c r="E54" s="14" t="n"/>
      <c r="F54" s="14" t="n"/>
      <c r="G54" s="15" t="n"/>
      <c r="H54" s="13" t="n"/>
      <c r="I54" s="13" t="n"/>
      <c r="J54" s="14" t="n"/>
      <c r="K54" s="14" t="n"/>
      <c r="L54" s="13" t="n"/>
      <c r="M54" s="14" t="n"/>
      <c r="N54" s="14" t="n"/>
      <c r="O54" s="13" t="n"/>
      <c r="P54" s="15" t="n"/>
      <c r="Q54" s="16">
        <f>IF(OR($A54="",$E54=""),"",IF(OR($L54="Completed",$L54="Withdrawn"),IF($N54="","",MAX(0,$N54-$E54)),IF('Lists'!$B$2="","",MAX(0,'Lists'!$B$2-$E54))))</f>
        <v/>
      </c>
      <c r="R54" s="17">
        <f>IF($A54="","",IF(OR($L54="Completed",$L54="Withdrawn"),"Closed",IF('Lists'!$B$2="","Set As-of Date",IF('Lists'!$B$3="","Set Due-Soon Window",IF('Lists'!$B$4="","Set Aging Threshold",IF($M54="","Missing Follow-Up",IF($M54&lt;'Lists'!$B$2,"Overdue",IF($M54&lt;='Lists'!$B$2+'Lists'!$B$3,"Due Soon",IF(AND($Q54&lt;&gt;"",$Q54&gt;='Lists'!$B$4),"Aging","On Track")))))))))</f>
        <v/>
      </c>
      <c r="S54" s="18">
        <f>IF(COUNTA($A54:$P54)=0,"",IF($A54="","Missing Request ID",IF(COUNTIF($A$2:$A$121,$A54)&gt;1,"Duplicate Request ID",IF('Lists'!$B$2="","Set As-of Date",IF(OR($B54="",$C54="",$D54="",$E54="",$F54="",$G54="",$H54="",$I54="",$K54="",$L54=""),"Missing Required",IF(OR(COUNTIF('Lists'!$E$2:$E$11,$D54)=0,COUNTIF('Lists'!$F$2:$F$3,$H54)=0,COUNTIF('Lists'!$G$2:$G$3,$I54)=0,COUNTIF('Lists'!$H$2:$H$8,$L54)=0),"Invalid List Value",IF(OR($E54&gt;'Lists'!$B$2,AND($J54&lt;&gt;"",$J54&gt;'Lists'!$B$2),$K54&gt;'Lists'!$B$2,AND($N54&lt;&gt;"",$N54&gt;'Lists'!$B$2)),"Future Activity Date",IF(OR(AND($J54&lt;&gt;"",$J54&lt;$E54),$K54&lt;$E54,AND($M54&lt;&gt;"",$M54&lt;$E54),AND($N54&lt;&gt;"",$N54&lt;$E54)),"Review Date Order",IF(AND(OR($L54="Sent for Processing",$L54="Processing",$L54="Completed"),$J54=""),"Missing Sent Date",IF(AND(OR($L54="Completed",$L54="Withdrawn"),$N54=""),"Missing Closed Date",IF(AND($L54="Completed",$O54=""),"Missing Completion Reference",IF(AND($L54&lt;&gt;"Completed",$O54&lt;&gt;""),"Completion Reference Conflict",IF(AND($L54&lt;&gt;"Completed",$L54&lt;&gt;"Withdrawn",$N54&lt;&gt;""),"Closed Date Conflict",IF(AND(OR($L54="Completed",$L54="Withdrawn"),$M54&lt;&gt;""),"Closed Follow-Up Conflict","OK"))))))))))))))</f>
        <v/>
      </c>
    </row>
    <row r="55" ht="24" customHeight="1">
      <c r="A55" s="13" t="n"/>
      <c r="B55" s="13" t="n"/>
      <c r="C55" s="13" t="n"/>
      <c r="D55" s="13" t="n"/>
      <c r="E55" s="14" t="n"/>
      <c r="F55" s="14" t="n"/>
      <c r="G55" s="15" t="n"/>
      <c r="H55" s="13" t="n"/>
      <c r="I55" s="13" t="n"/>
      <c r="J55" s="14" t="n"/>
      <c r="K55" s="14" t="n"/>
      <c r="L55" s="13" t="n"/>
      <c r="M55" s="14" t="n"/>
      <c r="N55" s="14" t="n"/>
      <c r="O55" s="13" t="n"/>
      <c r="P55" s="15" t="n"/>
      <c r="Q55" s="16">
        <f>IF(OR($A55="",$E55=""),"",IF(OR($L55="Completed",$L55="Withdrawn"),IF($N55="","",MAX(0,$N55-$E55)),IF('Lists'!$B$2="","",MAX(0,'Lists'!$B$2-$E55))))</f>
        <v/>
      </c>
      <c r="R55" s="17">
        <f>IF($A55="","",IF(OR($L55="Completed",$L55="Withdrawn"),"Closed",IF('Lists'!$B$2="","Set As-of Date",IF('Lists'!$B$3="","Set Due-Soon Window",IF('Lists'!$B$4="","Set Aging Threshold",IF($M55="","Missing Follow-Up",IF($M55&lt;'Lists'!$B$2,"Overdue",IF($M55&lt;='Lists'!$B$2+'Lists'!$B$3,"Due Soon",IF(AND($Q55&lt;&gt;"",$Q55&gt;='Lists'!$B$4),"Aging","On Track")))))))))</f>
        <v/>
      </c>
      <c r="S55" s="18">
        <f>IF(COUNTA($A55:$P55)=0,"",IF($A55="","Missing Request ID",IF(COUNTIF($A$2:$A$121,$A55)&gt;1,"Duplicate Request ID",IF('Lists'!$B$2="","Set As-of Date",IF(OR($B55="",$C55="",$D55="",$E55="",$F55="",$G55="",$H55="",$I55="",$K55="",$L55=""),"Missing Required",IF(OR(COUNTIF('Lists'!$E$2:$E$11,$D55)=0,COUNTIF('Lists'!$F$2:$F$3,$H55)=0,COUNTIF('Lists'!$G$2:$G$3,$I55)=0,COUNTIF('Lists'!$H$2:$H$8,$L55)=0),"Invalid List Value",IF(OR($E55&gt;'Lists'!$B$2,AND($J55&lt;&gt;"",$J55&gt;'Lists'!$B$2),$K55&gt;'Lists'!$B$2,AND($N55&lt;&gt;"",$N55&gt;'Lists'!$B$2)),"Future Activity Date",IF(OR(AND($J55&lt;&gt;"",$J55&lt;$E55),$K55&lt;$E55,AND($M55&lt;&gt;"",$M55&lt;$E55),AND($N55&lt;&gt;"",$N55&lt;$E55)),"Review Date Order",IF(AND(OR($L55="Sent for Processing",$L55="Processing",$L55="Completed"),$J55=""),"Missing Sent Date",IF(AND(OR($L55="Completed",$L55="Withdrawn"),$N55=""),"Missing Closed Date",IF(AND($L55="Completed",$O55=""),"Missing Completion Reference",IF(AND($L55&lt;&gt;"Completed",$O55&lt;&gt;""),"Completion Reference Conflict",IF(AND($L55&lt;&gt;"Completed",$L55&lt;&gt;"Withdrawn",$N55&lt;&gt;""),"Closed Date Conflict",IF(AND(OR($L55="Completed",$L55="Withdrawn"),$M55&lt;&gt;""),"Closed Follow-Up Conflict","OK"))))))))))))))</f>
        <v/>
      </c>
    </row>
    <row r="56" ht="24" customHeight="1">
      <c r="A56" s="13" t="n"/>
      <c r="B56" s="13" t="n"/>
      <c r="C56" s="13" t="n"/>
      <c r="D56" s="13" t="n"/>
      <c r="E56" s="14" t="n"/>
      <c r="F56" s="14" t="n"/>
      <c r="G56" s="15" t="n"/>
      <c r="H56" s="13" t="n"/>
      <c r="I56" s="13" t="n"/>
      <c r="J56" s="14" t="n"/>
      <c r="K56" s="14" t="n"/>
      <c r="L56" s="13" t="n"/>
      <c r="M56" s="14" t="n"/>
      <c r="N56" s="14" t="n"/>
      <c r="O56" s="13" t="n"/>
      <c r="P56" s="15" t="n"/>
      <c r="Q56" s="16">
        <f>IF(OR($A56="",$E56=""),"",IF(OR($L56="Completed",$L56="Withdrawn"),IF($N56="","",MAX(0,$N56-$E56)),IF('Lists'!$B$2="","",MAX(0,'Lists'!$B$2-$E56))))</f>
        <v/>
      </c>
      <c r="R56" s="17">
        <f>IF($A56="","",IF(OR($L56="Completed",$L56="Withdrawn"),"Closed",IF('Lists'!$B$2="","Set As-of Date",IF('Lists'!$B$3="","Set Due-Soon Window",IF('Lists'!$B$4="","Set Aging Threshold",IF($M56="","Missing Follow-Up",IF($M56&lt;'Lists'!$B$2,"Overdue",IF($M56&lt;='Lists'!$B$2+'Lists'!$B$3,"Due Soon",IF(AND($Q56&lt;&gt;"",$Q56&gt;='Lists'!$B$4),"Aging","On Track")))))))))</f>
        <v/>
      </c>
      <c r="S56" s="18">
        <f>IF(COUNTA($A56:$P56)=0,"",IF($A56="","Missing Request ID",IF(COUNTIF($A$2:$A$121,$A56)&gt;1,"Duplicate Request ID",IF('Lists'!$B$2="","Set As-of Date",IF(OR($B56="",$C56="",$D56="",$E56="",$F56="",$G56="",$H56="",$I56="",$K56="",$L56=""),"Missing Required",IF(OR(COUNTIF('Lists'!$E$2:$E$11,$D56)=0,COUNTIF('Lists'!$F$2:$F$3,$H56)=0,COUNTIF('Lists'!$G$2:$G$3,$I56)=0,COUNTIF('Lists'!$H$2:$H$8,$L56)=0),"Invalid List Value",IF(OR($E56&gt;'Lists'!$B$2,AND($J56&lt;&gt;"",$J56&gt;'Lists'!$B$2),$K56&gt;'Lists'!$B$2,AND($N56&lt;&gt;"",$N56&gt;'Lists'!$B$2)),"Future Activity Date",IF(OR(AND($J56&lt;&gt;"",$J56&lt;$E56),$K56&lt;$E56,AND($M56&lt;&gt;"",$M56&lt;$E56),AND($N56&lt;&gt;"",$N56&lt;$E56)),"Review Date Order",IF(AND(OR($L56="Sent for Processing",$L56="Processing",$L56="Completed"),$J56=""),"Missing Sent Date",IF(AND(OR($L56="Completed",$L56="Withdrawn"),$N56=""),"Missing Closed Date",IF(AND($L56="Completed",$O56=""),"Missing Completion Reference",IF(AND($L56&lt;&gt;"Completed",$O56&lt;&gt;""),"Completion Reference Conflict",IF(AND($L56&lt;&gt;"Completed",$L56&lt;&gt;"Withdrawn",$N56&lt;&gt;""),"Closed Date Conflict",IF(AND(OR($L56="Completed",$L56="Withdrawn"),$M56&lt;&gt;""),"Closed Follow-Up Conflict","OK"))))))))))))))</f>
        <v/>
      </c>
    </row>
    <row r="57" ht="24" customHeight="1">
      <c r="A57" s="13" t="n"/>
      <c r="B57" s="13" t="n"/>
      <c r="C57" s="13" t="n"/>
      <c r="D57" s="13" t="n"/>
      <c r="E57" s="14" t="n"/>
      <c r="F57" s="14" t="n"/>
      <c r="G57" s="15" t="n"/>
      <c r="H57" s="13" t="n"/>
      <c r="I57" s="13" t="n"/>
      <c r="J57" s="14" t="n"/>
      <c r="K57" s="14" t="n"/>
      <c r="L57" s="13" t="n"/>
      <c r="M57" s="14" t="n"/>
      <c r="N57" s="14" t="n"/>
      <c r="O57" s="13" t="n"/>
      <c r="P57" s="15" t="n"/>
      <c r="Q57" s="16">
        <f>IF(OR($A57="",$E57=""),"",IF(OR($L57="Completed",$L57="Withdrawn"),IF($N57="","",MAX(0,$N57-$E57)),IF('Lists'!$B$2="","",MAX(0,'Lists'!$B$2-$E57))))</f>
        <v/>
      </c>
      <c r="R57" s="17">
        <f>IF($A57="","",IF(OR($L57="Completed",$L57="Withdrawn"),"Closed",IF('Lists'!$B$2="","Set As-of Date",IF('Lists'!$B$3="","Set Due-Soon Window",IF('Lists'!$B$4="","Set Aging Threshold",IF($M57="","Missing Follow-Up",IF($M57&lt;'Lists'!$B$2,"Overdue",IF($M57&lt;='Lists'!$B$2+'Lists'!$B$3,"Due Soon",IF(AND($Q57&lt;&gt;"",$Q57&gt;='Lists'!$B$4),"Aging","On Track")))))))))</f>
        <v/>
      </c>
      <c r="S57" s="18">
        <f>IF(COUNTA($A57:$P57)=0,"",IF($A57="","Missing Request ID",IF(COUNTIF($A$2:$A$121,$A57)&gt;1,"Duplicate Request ID",IF('Lists'!$B$2="","Set As-of Date",IF(OR($B57="",$C57="",$D57="",$E57="",$F57="",$G57="",$H57="",$I57="",$K57="",$L57=""),"Missing Required",IF(OR(COUNTIF('Lists'!$E$2:$E$11,$D57)=0,COUNTIF('Lists'!$F$2:$F$3,$H57)=0,COUNTIF('Lists'!$G$2:$G$3,$I57)=0,COUNTIF('Lists'!$H$2:$H$8,$L57)=0),"Invalid List Value",IF(OR($E57&gt;'Lists'!$B$2,AND($J57&lt;&gt;"",$J57&gt;'Lists'!$B$2),$K57&gt;'Lists'!$B$2,AND($N57&lt;&gt;"",$N57&gt;'Lists'!$B$2)),"Future Activity Date",IF(OR(AND($J57&lt;&gt;"",$J57&lt;$E57),$K57&lt;$E57,AND($M57&lt;&gt;"",$M57&lt;$E57),AND($N57&lt;&gt;"",$N57&lt;$E57)),"Review Date Order",IF(AND(OR($L57="Sent for Processing",$L57="Processing",$L57="Completed"),$J57=""),"Missing Sent Date",IF(AND(OR($L57="Completed",$L57="Withdrawn"),$N57=""),"Missing Closed Date",IF(AND($L57="Completed",$O57=""),"Missing Completion Reference",IF(AND($L57&lt;&gt;"Completed",$O57&lt;&gt;""),"Completion Reference Conflict",IF(AND($L57&lt;&gt;"Completed",$L57&lt;&gt;"Withdrawn",$N57&lt;&gt;""),"Closed Date Conflict",IF(AND(OR($L57="Completed",$L57="Withdrawn"),$M57&lt;&gt;""),"Closed Follow-Up Conflict","OK"))))))))))))))</f>
        <v/>
      </c>
    </row>
    <row r="58" ht="24" customHeight="1">
      <c r="A58" s="13" t="n"/>
      <c r="B58" s="13" t="n"/>
      <c r="C58" s="13" t="n"/>
      <c r="D58" s="13" t="n"/>
      <c r="E58" s="14" t="n"/>
      <c r="F58" s="14" t="n"/>
      <c r="G58" s="15" t="n"/>
      <c r="H58" s="13" t="n"/>
      <c r="I58" s="13" t="n"/>
      <c r="J58" s="14" t="n"/>
      <c r="K58" s="14" t="n"/>
      <c r="L58" s="13" t="n"/>
      <c r="M58" s="14" t="n"/>
      <c r="N58" s="14" t="n"/>
      <c r="O58" s="13" t="n"/>
      <c r="P58" s="15" t="n"/>
      <c r="Q58" s="16">
        <f>IF(OR($A58="",$E58=""),"",IF(OR($L58="Completed",$L58="Withdrawn"),IF($N58="","",MAX(0,$N58-$E58)),IF('Lists'!$B$2="","",MAX(0,'Lists'!$B$2-$E58))))</f>
        <v/>
      </c>
      <c r="R58" s="17">
        <f>IF($A58="","",IF(OR($L58="Completed",$L58="Withdrawn"),"Closed",IF('Lists'!$B$2="","Set As-of Date",IF('Lists'!$B$3="","Set Due-Soon Window",IF('Lists'!$B$4="","Set Aging Threshold",IF($M58="","Missing Follow-Up",IF($M58&lt;'Lists'!$B$2,"Overdue",IF($M58&lt;='Lists'!$B$2+'Lists'!$B$3,"Due Soon",IF(AND($Q58&lt;&gt;"",$Q58&gt;='Lists'!$B$4),"Aging","On Track")))))))))</f>
        <v/>
      </c>
      <c r="S58" s="18">
        <f>IF(COUNTA($A58:$P58)=0,"",IF($A58="","Missing Request ID",IF(COUNTIF($A$2:$A$121,$A58)&gt;1,"Duplicate Request ID",IF('Lists'!$B$2="","Set As-of Date",IF(OR($B58="",$C58="",$D58="",$E58="",$F58="",$G58="",$H58="",$I58="",$K58="",$L58=""),"Missing Required",IF(OR(COUNTIF('Lists'!$E$2:$E$11,$D58)=0,COUNTIF('Lists'!$F$2:$F$3,$H58)=0,COUNTIF('Lists'!$G$2:$G$3,$I58)=0,COUNTIF('Lists'!$H$2:$H$8,$L58)=0),"Invalid List Value",IF(OR($E58&gt;'Lists'!$B$2,AND($J58&lt;&gt;"",$J58&gt;'Lists'!$B$2),$K58&gt;'Lists'!$B$2,AND($N58&lt;&gt;"",$N58&gt;'Lists'!$B$2)),"Future Activity Date",IF(OR(AND($J58&lt;&gt;"",$J58&lt;$E58),$K58&lt;$E58,AND($M58&lt;&gt;"",$M58&lt;$E58),AND($N58&lt;&gt;"",$N58&lt;$E58)),"Review Date Order",IF(AND(OR($L58="Sent for Processing",$L58="Processing",$L58="Completed"),$J58=""),"Missing Sent Date",IF(AND(OR($L58="Completed",$L58="Withdrawn"),$N58=""),"Missing Closed Date",IF(AND($L58="Completed",$O58=""),"Missing Completion Reference",IF(AND($L58&lt;&gt;"Completed",$O58&lt;&gt;""),"Completion Reference Conflict",IF(AND($L58&lt;&gt;"Completed",$L58&lt;&gt;"Withdrawn",$N58&lt;&gt;""),"Closed Date Conflict",IF(AND(OR($L58="Completed",$L58="Withdrawn"),$M58&lt;&gt;""),"Closed Follow-Up Conflict","OK"))))))))))))))</f>
        <v/>
      </c>
    </row>
    <row r="59" ht="24" customHeight="1">
      <c r="A59" s="13" t="n"/>
      <c r="B59" s="13" t="n"/>
      <c r="C59" s="13" t="n"/>
      <c r="D59" s="13" t="n"/>
      <c r="E59" s="14" t="n"/>
      <c r="F59" s="14" t="n"/>
      <c r="G59" s="15" t="n"/>
      <c r="H59" s="13" t="n"/>
      <c r="I59" s="13" t="n"/>
      <c r="J59" s="14" t="n"/>
      <c r="K59" s="14" t="n"/>
      <c r="L59" s="13" t="n"/>
      <c r="M59" s="14" t="n"/>
      <c r="N59" s="14" t="n"/>
      <c r="O59" s="13" t="n"/>
      <c r="P59" s="15" t="n"/>
      <c r="Q59" s="16">
        <f>IF(OR($A59="",$E59=""),"",IF(OR($L59="Completed",$L59="Withdrawn"),IF($N59="","",MAX(0,$N59-$E59)),IF('Lists'!$B$2="","",MAX(0,'Lists'!$B$2-$E59))))</f>
        <v/>
      </c>
      <c r="R59" s="17">
        <f>IF($A59="","",IF(OR($L59="Completed",$L59="Withdrawn"),"Closed",IF('Lists'!$B$2="","Set As-of Date",IF('Lists'!$B$3="","Set Due-Soon Window",IF('Lists'!$B$4="","Set Aging Threshold",IF($M59="","Missing Follow-Up",IF($M59&lt;'Lists'!$B$2,"Overdue",IF($M59&lt;='Lists'!$B$2+'Lists'!$B$3,"Due Soon",IF(AND($Q59&lt;&gt;"",$Q59&gt;='Lists'!$B$4),"Aging","On Track")))))))))</f>
        <v/>
      </c>
      <c r="S59" s="18">
        <f>IF(COUNTA($A59:$P59)=0,"",IF($A59="","Missing Request ID",IF(COUNTIF($A$2:$A$121,$A59)&gt;1,"Duplicate Request ID",IF('Lists'!$B$2="","Set As-of Date",IF(OR($B59="",$C59="",$D59="",$E59="",$F59="",$G59="",$H59="",$I59="",$K59="",$L59=""),"Missing Required",IF(OR(COUNTIF('Lists'!$E$2:$E$11,$D59)=0,COUNTIF('Lists'!$F$2:$F$3,$H59)=0,COUNTIF('Lists'!$G$2:$G$3,$I59)=0,COUNTIF('Lists'!$H$2:$H$8,$L59)=0),"Invalid List Value",IF(OR($E59&gt;'Lists'!$B$2,AND($J59&lt;&gt;"",$J59&gt;'Lists'!$B$2),$K59&gt;'Lists'!$B$2,AND($N59&lt;&gt;"",$N59&gt;'Lists'!$B$2)),"Future Activity Date",IF(OR(AND($J59&lt;&gt;"",$J59&lt;$E59),$K59&lt;$E59,AND($M59&lt;&gt;"",$M59&lt;$E59),AND($N59&lt;&gt;"",$N59&lt;$E59)),"Review Date Order",IF(AND(OR($L59="Sent for Processing",$L59="Processing",$L59="Completed"),$J59=""),"Missing Sent Date",IF(AND(OR($L59="Completed",$L59="Withdrawn"),$N59=""),"Missing Closed Date",IF(AND($L59="Completed",$O59=""),"Missing Completion Reference",IF(AND($L59&lt;&gt;"Completed",$O59&lt;&gt;""),"Completion Reference Conflict",IF(AND($L59&lt;&gt;"Completed",$L59&lt;&gt;"Withdrawn",$N59&lt;&gt;""),"Closed Date Conflict",IF(AND(OR($L59="Completed",$L59="Withdrawn"),$M59&lt;&gt;""),"Closed Follow-Up Conflict","OK"))))))))))))))</f>
        <v/>
      </c>
    </row>
    <row r="60" ht="24" customHeight="1">
      <c r="A60" s="13" t="n"/>
      <c r="B60" s="13" t="n"/>
      <c r="C60" s="13" t="n"/>
      <c r="D60" s="13" t="n"/>
      <c r="E60" s="14" t="n"/>
      <c r="F60" s="14" t="n"/>
      <c r="G60" s="15" t="n"/>
      <c r="H60" s="13" t="n"/>
      <c r="I60" s="13" t="n"/>
      <c r="J60" s="14" t="n"/>
      <c r="K60" s="14" t="n"/>
      <c r="L60" s="13" t="n"/>
      <c r="M60" s="14" t="n"/>
      <c r="N60" s="14" t="n"/>
      <c r="O60" s="13" t="n"/>
      <c r="P60" s="15" t="n"/>
      <c r="Q60" s="16">
        <f>IF(OR($A60="",$E60=""),"",IF(OR($L60="Completed",$L60="Withdrawn"),IF($N60="","",MAX(0,$N60-$E60)),IF('Lists'!$B$2="","",MAX(0,'Lists'!$B$2-$E60))))</f>
        <v/>
      </c>
      <c r="R60" s="17">
        <f>IF($A60="","",IF(OR($L60="Completed",$L60="Withdrawn"),"Closed",IF('Lists'!$B$2="","Set As-of Date",IF('Lists'!$B$3="","Set Due-Soon Window",IF('Lists'!$B$4="","Set Aging Threshold",IF($M60="","Missing Follow-Up",IF($M60&lt;'Lists'!$B$2,"Overdue",IF($M60&lt;='Lists'!$B$2+'Lists'!$B$3,"Due Soon",IF(AND($Q60&lt;&gt;"",$Q60&gt;='Lists'!$B$4),"Aging","On Track")))))))))</f>
        <v/>
      </c>
      <c r="S60" s="18">
        <f>IF(COUNTA($A60:$P60)=0,"",IF($A60="","Missing Request ID",IF(COUNTIF($A$2:$A$121,$A60)&gt;1,"Duplicate Request ID",IF('Lists'!$B$2="","Set As-of Date",IF(OR($B60="",$C60="",$D60="",$E60="",$F60="",$G60="",$H60="",$I60="",$K60="",$L60=""),"Missing Required",IF(OR(COUNTIF('Lists'!$E$2:$E$11,$D60)=0,COUNTIF('Lists'!$F$2:$F$3,$H60)=0,COUNTIF('Lists'!$G$2:$G$3,$I60)=0,COUNTIF('Lists'!$H$2:$H$8,$L60)=0),"Invalid List Value",IF(OR($E60&gt;'Lists'!$B$2,AND($J60&lt;&gt;"",$J60&gt;'Lists'!$B$2),$K60&gt;'Lists'!$B$2,AND($N60&lt;&gt;"",$N60&gt;'Lists'!$B$2)),"Future Activity Date",IF(OR(AND($J60&lt;&gt;"",$J60&lt;$E60),$K60&lt;$E60,AND($M60&lt;&gt;"",$M60&lt;$E60),AND($N60&lt;&gt;"",$N60&lt;$E60)),"Review Date Order",IF(AND(OR($L60="Sent for Processing",$L60="Processing",$L60="Completed"),$J60=""),"Missing Sent Date",IF(AND(OR($L60="Completed",$L60="Withdrawn"),$N60=""),"Missing Closed Date",IF(AND($L60="Completed",$O60=""),"Missing Completion Reference",IF(AND($L60&lt;&gt;"Completed",$O60&lt;&gt;""),"Completion Reference Conflict",IF(AND($L60&lt;&gt;"Completed",$L60&lt;&gt;"Withdrawn",$N60&lt;&gt;""),"Closed Date Conflict",IF(AND(OR($L60="Completed",$L60="Withdrawn"),$M60&lt;&gt;""),"Closed Follow-Up Conflict","OK"))))))))))))))</f>
        <v/>
      </c>
    </row>
    <row r="61" ht="24" customHeight="1">
      <c r="A61" s="13" t="n"/>
      <c r="B61" s="13" t="n"/>
      <c r="C61" s="13" t="n"/>
      <c r="D61" s="13" t="n"/>
      <c r="E61" s="14" t="n"/>
      <c r="F61" s="14" t="n"/>
      <c r="G61" s="15" t="n"/>
      <c r="H61" s="13" t="n"/>
      <c r="I61" s="13" t="n"/>
      <c r="J61" s="14" t="n"/>
      <c r="K61" s="14" t="n"/>
      <c r="L61" s="13" t="n"/>
      <c r="M61" s="14" t="n"/>
      <c r="N61" s="14" t="n"/>
      <c r="O61" s="13" t="n"/>
      <c r="P61" s="15" t="n"/>
      <c r="Q61" s="16">
        <f>IF(OR($A61="",$E61=""),"",IF(OR($L61="Completed",$L61="Withdrawn"),IF($N61="","",MAX(0,$N61-$E61)),IF('Lists'!$B$2="","",MAX(0,'Lists'!$B$2-$E61))))</f>
        <v/>
      </c>
      <c r="R61" s="17">
        <f>IF($A61="","",IF(OR($L61="Completed",$L61="Withdrawn"),"Closed",IF('Lists'!$B$2="","Set As-of Date",IF('Lists'!$B$3="","Set Due-Soon Window",IF('Lists'!$B$4="","Set Aging Threshold",IF($M61="","Missing Follow-Up",IF($M61&lt;'Lists'!$B$2,"Overdue",IF($M61&lt;='Lists'!$B$2+'Lists'!$B$3,"Due Soon",IF(AND($Q61&lt;&gt;"",$Q61&gt;='Lists'!$B$4),"Aging","On Track")))))))))</f>
        <v/>
      </c>
      <c r="S61" s="18">
        <f>IF(COUNTA($A61:$P61)=0,"",IF($A61="","Missing Request ID",IF(COUNTIF($A$2:$A$121,$A61)&gt;1,"Duplicate Request ID",IF('Lists'!$B$2="","Set As-of Date",IF(OR($B61="",$C61="",$D61="",$E61="",$F61="",$G61="",$H61="",$I61="",$K61="",$L61=""),"Missing Required",IF(OR(COUNTIF('Lists'!$E$2:$E$11,$D61)=0,COUNTIF('Lists'!$F$2:$F$3,$H61)=0,COUNTIF('Lists'!$G$2:$G$3,$I61)=0,COUNTIF('Lists'!$H$2:$H$8,$L61)=0),"Invalid List Value",IF(OR($E61&gt;'Lists'!$B$2,AND($J61&lt;&gt;"",$J61&gt;'Lists'!$B$2),$K61&gt;'Lists'!$B$2,AND($N61&lt;&gt;"",$N61&gt;'Lists'!$B$2)),"Future Activity Date",IF(OR(AND($J61&lt;&gt;"",$J61&lt;$E61),$K61&lt;$E61,AND($M61&lt;&gt;"",$M61&lt;$E61),AND($N61&lt;&gt;"",$N61&lt;$E61)),"Review Date Order",IF(AND(OR($L61="Sent for Processing",$L61="Processing",$L61="Completed"),$J61=""),"Missing Sent Date",IF(AND(OR($L61="Completed",$L61="Withdrawn"),$N61=""),"Missing Closed Date",IF(AND($L61="Completed",$O61=""),"Missing Completion Reference",IF(AND($L61&lt;&gt;"Completed",$O61&lt;&gt;""),"Completion Reference Conflict",IF(AND($L61&lt;&gt;"Completed",$L61&lt;&gt;"Withdrawn",$N61&lt;&gt;""),"Closed Date Conflict",IF(AND(OR($L61="Completed",$L61="Withdrawn"),$M61&lt;&gt;""),"Closed Follow-Up Conflict","OK"))))))))))))))</f>
        <v/>
      </c>
    </row>
    <row r="62" ht="24" customHeight="1">
      <c r="A62" s="13" t="n"/>
      <c r="B62" s="13" t="n"/>
      <c r="C62" s="13" t="n"/>
      <c r="D62" s="13" t="n"/>
      <c r="E62" s="14" t="n"/>
      <c r="F62" s="14" t="n"/>
      <c r="G62" s="15" t="n"/>
      <c r="H62" s="13" t="n"/>
      <c r="I62" s="13" t="n"/>
      <c r="J62" s="14" t="n"/>
      <c r="K62" s="14" t="n"/>
      <c r="L62" s="13" t="n"/>
      <c r="M62" s="14" t="n"/>
      <c r="N62" s="14" t="n"/>
      <c r="O62" s="13" t="n"/>
      <c r="P62" s="15" t="n"/>
      <c r="Q62" s="16">
        <f>IF(OR($A62="",$E62=""),"",IF(OR($L62="Completed",$L62="Withdrawn"),IF($N62="","",MAX(0,$N62-$E62)),IF('Lists'!$B$2="","",MAX(0,'Lists'!$B$2-$E62))))</f>
        <v/>
      </c>
      <c r="R62" s="17">
        <f>IF($A62="","",IF(OR($L62="Completed",$L62="Withdrawn"),"Closed",IF('Lists'!$B$2="","Set As-of Date",IF('Lists'!$B$3="","Set Due-Soon Window",IF('Lists'!$B$4="","Set Aging Threshold",IF($M62="","Missing Follow-Up",IF($M62&lt;'Lists'!$B$2,"Overdue",IF($M62&lt;='Lists'!$B$2+'Lists'!$B$3,"Due Soon",IF(AND($Q62&lt;&gt;"",$Q62&gt;='Lists'!$B$4),"Aging","On Track")))))))))</f>
        <v/>
      </c>
      <c r="S62" s="18">
        <f>IF(COUNTA($A62:$P62)=0,"",IF($A62="","Missing Request ID",IF(COUNTIF($A$2:$A$121,$A62)&gt;1,"Duplicate Request ID",IF('Lists'!$B$2="","Set As-of Date",IF(OR($B62="",$C62="",$D62="",$E62="",$F62="",$G62="",$H62="",$I62="",$K62="",$L62=""),"Missing Required",IF(OR(COUNTIF('Lists'!$E$2:$E$11,$D62)=0,COUNTIF('Lists'!$F$2:$F$3,$H62)=0,COUNTIF('Lists'!$G$2:$G$3,$I62)=0,COUNTIF('Lists'!$H$2:$H$8,$L62)=0),"Invalid List Value",IF(OR($E62&gt;'Lists'!$B$2,AND($J62&lt;&gt;"",$J62&gt;'Lists'!$B$2),$K62&gt;'Lists'!$B$2,AND($N62&lt;&gt;"",$N62&gt;'Lists'!$B$2)),"Future Activity Date",IF(OR(AND($J62&lt;&gt;"",$J62&lt;$E62),$K62&lt;$E62,AND($M62&lt;&gt;"",$M62&lt;$E62),AND($N62&lt;&gt;"",$N62&lt;$E62)),"Review Date Order",IF(AND(OR($L62="Sent for Processing",$L62="Processing",$L62="Completed"),$J62=""),"Missing Sent Date",IF(AND(OR($L62="Completed",$L62="Withdrawn"),$N62=""),"Missing Closed Date",IF(AND($L62="Completed",$O62=""),"Missing Completion Reference",IF(AND($L62&lt;&gt;"Completed",$O62&lt;&gt;""),"Completion Reference Conflict",IF(AND($L62&lt;&gt;"Completed",$L62&lt;&gt;"Withdrawn",$N62&lt;&gt;""),"Closed Date Conflict",IF(AND(OR($L62="Completed",$L62="Withdrawn"),$M62&lt;&gt;""),"Closed Follow-Up Conflict","OK"))))))))))))))</f>
        <v/>
      </c>
    </row>
    <row r="63" ht="24" customHeight="1">
      <c r="A63" s="13" t="n"/>
      <c r="B63" s="13" t="n"/>
      <c r="C63" s="13" t="n"/>
      <c r="D63" s="13" t="n"/>
      <c r="E63" s="14" t="n"/>
      <c r="F63" s="14" t="n"/>
      <c r="G63" s="15" t="n"/>
      <c r="H63" s="13" t="n"/>
      <c r="I63" s="13" t="n"/>
      <c r="J63" s="14" t="n"/>
      <c r="K63" s="14" t="n"/>
      <c r="L63" s="13" t="n"/>
      <c r="M63" s="14" t="n"/>
      <c r="N63" s="14" t="n"/>
      <c r="O63" s="13" t="n"/>
      <c r="P63" s="15" t="n"/>
      <c r="Q63" s="16">
        <f>IF(OR($A63="",$E63=""),"",IF(OR($L63="Completed",$L63="Withdrawn"),IF($N63="","",MAX(0,$N63-$E63)),IF('Lists'!$B$2="","",MAX(0,'Lists'!$B$2-$E63))))</f>
        <v/>
      </c>
      <c r="R63" s="17">
        <f>IF($A63="","",IF(OR($L63="Completed",$L63="Withdrawn"),"Closed",IF('Lists'!$B$2="","Set As-of Date",IF('Lists'!$B$3="","Set Due-Soon Window",IF('Lists'!$B$4="","Set Aging Threshold",IF($M63="","Missing Follow-Up",IF($M63&lt;'Lists'!$B$2,"Overdue",IF($M63&lt;='Lists'!$B$2+'Lists'!$B$3,"Due Soon",IF(AND($Q63&lt;&gt;"",$Q63&gt;='Lists'!$B$4),"Aging","On Track")))))))))</f>
        <v/>
      </c>
      <c r="S63" s="18">
        <f>IF(COUNTA($A63:$P63)=0,"",IF($A63="","Missing Request ID",IF(COUNTIF($A$2:$A$121,$A63)&gt;1,"Duplicate Request ID",IF('Lists'!$B$2="","Set As-of Date",IF(OR($B63="",$C63="",$D63="",$E63="",$F63="",$G63="",$H63="",$I63="",$K63="",$L63=""),"Missing Required",IF(OR(COUNTIF('Lists'!$E$2:$E$11,$D63)=0,COUNTIF('Lists'!$F$2:$F$3,$H63)=0,COUNTIF('Lists'!$G$2:$G$3,$I63)=0,COUNTIF('Lists'!$H$2:$H$8,$L63)=0),"Invalid List Value",IF(OR($E63&gt;'Lists'!$B$2,AND($J63&lt;&gt;"",$J63&gt;'Lists'!$B$2),$K63&gt;'Lists'!$B$2,AND($N63&lt;&gt;"",$N63&gt;'Lists'!$B$2)),"Future Activity Date",IF(OR(AND($J63&lt;&gt;"",$J63&lt;$E63),$K63&lt;$E63,AND($M63&lt;&gt;"",$M63&lt;$E63),AND($N63&lt;&gt;"",$N63&lt;$E63)),"Review Date Order",IF(AND(OR($L63="Sent for Processing",$L63="Processing",$L63="Completed"),$J63=""),"Missing Sent Date",IF(AND(OR($L63="Completed",$L63="Withdrawn"),$N63=""),"Missing Closed Date",IF(AND($L63="Completed",$O63=""),"Missing Completion Reference",IF(AND($L63&lt;&gt;"Completed",$O63&lt;&gt;""),"Completion Reference Conflict",IF(AND($L63&lt;&gt;"Completed",$L63&lt;&gt;"Withdrawn",$N63&lt;&gt;""),"Closed Date Conflict",IF(AND(OR($L63="Completed",$L63="Withdrawn"),$M63&lt;&gt;""),"Closed Follow-Up Conflict","OK"))))))))))))))</f>
        <v/>
      </c>
    </row>
    <row r="64" ht="24" customHeight="1">
      <c r="A64" s="13" t="n"/>
      <c r="B64" s="13" t="n"/>
      <c r="C64" s="13" t="n"/>
      <c r="D64" s="13" t="n"/>
      <c r="E64" s="14" t="n"/>
      <c r="F64" s="14" t="n"/>
      <c r="G64" s="15" t="n"/>
      <c r="H64" s="13" t="n"/>
      <c r="I64" s="13" t="n"/>
      <c r="J64" s="14" t="n"/>
      <c r="K64" s="14" t="n"/>
      <c r="L64" s="13" t="n"/>
      <c r="M64" s="14" t="n"/>
      <c r="N64" s="14" t="n"/>
      <c r="O64" s="13" t="n"/>
      <c r="P64" s="15" t="n"/>
      <c r="Q64" s="16">
        <f>IF(OR($A64="",$E64=""),"",IF(OR($L64="Completed",$L64="Withdrawn"),IF($N64="","",MAX(0,$N64-$E64)),IF('Lists'!$B$2="","",MAX(0,'Lists'!$B$2-$E64))))</f>
        <v/>
      </c>
      <c r="R64" s="17">
        <f>IF($A64="","",IF(OR($L64="Completed",$L64="Withdrawn"),"Closed",IF('Lists'!$B$2="","Set As-of Date",IF('Lists'!$B$3="","Set Due-Soon Window",IF('Lists'!$B$4="","Set Aging Threshold",IF($M64="","Missing Follow-Up",IF($M64&lt;'Lists'!$B$2,"Overdue",IF($M64&lt;='Lists'!$B$2+'Lists'!$B$3,"Due Soon",IF(AND($Q64&lt;&gt;"",$Q64&gt;='Lists'!$B$4),"Aging","On Track")))))))))</f>
        <v/>
      </c>
      <c r="S64" s="18">
        <f>IF(COUNTA($A64:$P64)=0,"",IF($A64="","Missing Request ID",IF(COUNTIF($A$2:$A$121,$A64)&gt;1,"Duplicate Request ID",IF('Lists'!$B$2="","Set As-of Date",IF(OR($B64="",$C64="",$D64="",$E64="",$F64="",$G64="",$H64="",$I64="",$K64="",$L64=""),"Missing Required",IF(OR(COUNTIF('Lists'!$E$2:$E$11,$D64)=0,COUNTIF('Lists'!$F$2:$F$3,$H64)=0,COUNTIF('Lists'!$G$2:$G$3,$I64)=0,COUNTIF('Lists'!$H$2:$H$8,$L64)=0),"Invalid List Value",IF(OR($E64&gt;'Lists'!$B$2,AND($J64&lt;&gt;"",$J64&gt;'Lists'!$B$2),$K64&gt;'Lists'!$B$2,AND($N64&lt;&gt;"",$N64&gt;'Lists'!$B$2)),"Future Activity Date",IF(OR(AND($J64&lt;&gt;"",$J64&lt;$E64),$K64&lt;$E64,AND($M64&lt;&gt;"",$M64&lt;$E64),AND($N64&lt;&gt;"",$N64&lt;$E64)),"Review Date Order",IF(AND(OR($L64="Sent for Processing",$L64="Processing",$L64="Completed"),$J64=""),"Missing Sent Date",IF(AND(OR($L64="Completed",$L64="Withdrawn"),$N64=""),"Missing Closed Date",IF(AND($L64="Completed",$O64=""),"Missing Completion Reference",IF(AND($L64&lt;&gt;"Completed",$O64&lt;&gt;""),"Completion Reference Conflict",IF(AND($L64&lt;&gt;"Completed",$L64&lt;&gt;"Withdrawn",$N64&lt;&gt;""),"Closed Date Conflict",IF(AND(OR($L64="Completed",$L64="Withdrawn"),$M64&lt;&gt;""),"Closed Follow-Up Conflict","OK"))))))))))))))</f>
        <v/>
      </c>
    </row>
    <row r="65" ht="24" customHeight="1">
      <c r="A65" s="13" t="n"/>
      <c r="B65" s="13" t="n"/>
      <c r="C65" s="13" t="n"/>
      <c r="D65" s="13" t="n"/>
      <c r="E65" s="14" t="n"/>
      <c r="F65" s="14" t="n"/>
      <c r="G65" s="15" t="n"/>
      <c r="H65" s="13" t="n"/>
      <c r="I65" s="13" t="n"/>
      <c r="J65" s="14" t="n"/>
      <c r="K65" s="14" t="n"/>
      <c r="L65" s="13" t="n"/>
      <c r="M65" s="14" t="n"/>
      <c r="N65" s="14" t="n"/>
      <c r="O65" s="13" t="n"/>
      <c r="P65" s="15" t="n"/>
      <c r="Q65" s="16">
        <f>IF(OR($A65="",$E65=""),"",IF(OR($L65="Completed",$L65="Withdrawn"),IF($N65="","",MAX(0,$N65-$E65)),IF('Lists'!$B$2="","",MAX(0,'Lists'!$B$2-$E65))))</f>
        <v/>
      </c>
      <c r="R65" s="17">
        <f>IF($A65="","",IF(OR($L65="Completed",$L65="Withdrawn"),"Closed",IF('Lists'!$B$2="","Set As-of Date",IF('Lists'!$B$3="","Set Due-Soon Window",IF('Lists'!$B$4="","Set Aging Threshold",IF($M65="","Missing Follow-Up",IF($M65&lt;'Lists'!$B$2,"Overdue",IF($M65&lt;='Lists'!$B$2+'Lists'!$B$3,"Due Soon",IF(AND($Q65&lt;&gt;"",$Q65&gt;='Lists'!$B$4),"Aging","On Track")))))))))</f>
        <v/>
      </c>
      <c r="S65" s="18">
        <f>IF(COUNTA($A65:$P65)=0,"",IF($A65="","Missing Request ID",IF(COUNTIF($A$2:$A$121,$A65)&gt;1,"Duplicate Request ID",IF('Lists'!$B$2="","Set As-of Date",IF(OR($B65="",$C65="",$D65="",$E65="",$F65="",$G65="",$H65="",$I65="",$K65="",$L65=""),"Missing Required",IF(OR(COUNTIF('Lists'!$E$2:$E$11,$D65)=0,COUNTIF('Lists'!$F$2:$F$3,$H65)=0,COUNTIF('Lists'!$G$2:$G$3,$I65)=0,COUNTIF('Lists'!$H$2:$H$8,$L65)=0),"Invalid List Value",IF(OR($E65&gt;'Lists'!$B$2,AND($J65&lt;&gt;"",$J65&gt;'Lists'!$B$2),$K65&gt;'Lists'!$B$2,AND($N65&lt;&gt;"",$N65&gt;'Lists'!$B$2)),"Future Activity Date",IF(OR(AND($J65&lt;&gt;"",$J65&lt;$E65),$K65&lt;$E65,AND($M65&lt;&gt;"",$M65&lt;$E65),AND($N65&lt;&gt;"",$N65&lt;$E65)),"Review Date Order",IF(AND(OR($L65="Sent for Processing",$L65="Processing",$L65="Completed"),$J65=""),"Missing Sent Date",IF(AND(OR($L65="Completed",$L65="Withdrawn"),$N65=""),"Missing Closed Date",IF(AND($L65="Completed",$O65=""),"Missing Completion Reference",IF(AND($L65&lt;&gt;"Completed",$O65&lt;&gt;""),"Completion Reference Conflict",IF(AND($L65&lt;&gt;"Completed",$L65&lt;&gt;"Withdrawn",$N65&lt;&gt;""),"Closed Date Conflict",IF(AND(OR($L65="Completed",$L65="Withdrawn"),$M65&lt;&gt;""),"Closed Follow-Up Conflict","OK"))))))))))))))</f>
        <v/>
      </c>
    </row>
    <row r="66" ht="24" customHeight="1">
      <c r="A66" s="13" t="n"/>
      <c r="B66" s="13" t="n"/>
      <c r="C66" s="13" t="n"/>
      <c r="D66" s="13" t="n"/>
      <c r="E66" s="14" t="n"/>
      <c r="F66" s="14" t="n"/>
      <c r="G66" s="15" t="n"/>
      <c r="H66" s="13" t="n"/>
      <c r="I66" s="13" t="n"/>
      <c r="J66" s="14" t="n"/>
      <c r="K66" s="14" t="n"/>
      <c r="L66" s="13" t="n"/>
      <c r="M66" s="14" t="n"/>
      <c r="N66" s="14" t="n"/>
      <c r="O66" s="13" t="n"/>
      <c r="P66" s="15" t="n"/>
      <c r="Q66" s="16">
        <f>IF(OR($A66="",$E66=""),"",IF(OR($L66="Completed",$L66="Withdrawn"),IF($N66="","",MAX(0,$N66-$E66)),IF('Lists'!$B$2="","",MAX(0,'Lists'!$B$2-$E66))))</f>
        <v/>
      </c>
      <c r="R66" s="17">
        <f>IF($A66="","",IF(OR($L66="Completed",$L66="Withdrawn"),"Closed",IF('Lists'!$B$2="","Set As-of Date",IF('Lists'!$B$3="","Set Due-Soon Window",IF('Lists'!$B$4="","Set Aging Threshold",IF($M66="","Missing Follow-Up",IF($M66&lt;'Lists'!$B$2,"Overdue",IF($M66&lt;='Lists'!$B$2+'Lists'!$B$3,"Due Soon",IF(AND($Q66&lt;&gt;"",$Q66&gt;='Lists'!$B$4),"Aging","On Track")))))))))</f>
        <v/>
      </c>
      <c r="S66" s="18">
        <f>IF(COUNTA($A66:$P66)=0,"",IF($A66="","Missing Request ID",IF(COUNTIF($A$2:$A$121,$A66)&gt;1,"Duplicate Request ID",IF('Lists'!$B$2="","Set As-of Date",IF(OR($B66="",$C66="",$D66="",$E66="",$F66="",$G66="",$H66="",$I66="",$K66="",$L66=""),"Missing Required",IF(OR(COUNTIF('Lists'!$E$2:$E$11,$D66)=0,COUNTIF('Lists'!$F$2:$F$3,$H66)=0,COUNTIF('Lists'!$G$2:$G$3,$I66)=0,COUNTIF('Lists'!$H$2:$H$8,$L66)=0),"Invalid List Value",IF(OR($E66&gt;'Lists'!$B$2,AND($J66&lt;&gt;"",$J66&gt;'Lists'!$B$2),$K66&gt;'Lists'!$B$2,AND($N66&lt;&gt;"",$N66&gt;'Lists'!$B$2)),"Future Activity Date",IF(OR(AND($J66&lt;&gt;"",$J66&lt;$E66),$K66&lt;$E66,AND($M66&lt;&gt;"",$M66&lt;$E66),AND($N66&lt;&gt;"",$N66&lt;$E66)),"Review Date Order",IF(AND(OR($L66="Sent for Processing",$L66="Processing",$L66="Completed"),$J66=""),"Missing Sent Date",IF(AND(OR($L66="Completed",$L66="Withdrawn"),$N66=""),"Missing Closed Date",IF(AND($L66="Completed",$O66=""),"Missing Completion Reference",IF(AND($L66&lt;&gt;"Completed",$O66&lt;&gt;""),"Completion Reference Conflict",IF(AND($L66&lt;&gt;"Completed",$L66&lt;&gt;"Withdrawn",$N66&lt;&gt;""),"Closed Date Conflict",IF(AND(OR($L66="Completed",$L66="Withdrawn"),$M66&lt;&gt;""),"Closed Follow-Up Conflict","OK"))))))))))))))</f>
        <v/>
      </c>
    </row>
    <row r="67" ht="24" customHeight="1">
      <c r="A67" s="13" t="n"/>
      <c r="B67" s="13" t="n"/>
      <c r="C67" s="13" t="n"/>
      <c r="D67" s="13" t="n"/>
      <c r="E67" s="14" t="n"/>
      <c r="F67" s="14" t="n"/>
      <c r="G67" s="15" t="n"/>
      <c r="H67" s="13" t="n"/>
      <c r="I67" s="13" t="n"/>
      <c r="J67" s="14" t="n"/>
      <c r="K67" s="14" t="n"/>
      <c r="L67" s="13" t="n"/>
      <c r="M67" s="14" t="n"/>
      <c r="N67" s="14" t="n"/>
      <c r="O67" s="13" t="n"/>
      <c r="P67" s="15" t="n"/>
      <c r="Q67" s="16">
        <f>IF(OR($A67="",$E67=""),"",IF(OR($L67="Completed",$L67="Withdrawn"),IF($N67="","",MAX(0,$N67-$E67)),IF('Lists'!$B$2="","",MAX(0,'Lists'!$B$2-$E67))))</f>
        <v/>
      </c>
      <c r="R67" s="17">
        <f>IF($A67="","",IF(OR($L67="Completed",$L67="Withdrawn"),"Closed",IF('Lists'!$B$2="","Set As-of Date",IF('Lists'!$B$3="","Set Due-Soon Window",IF('Lists'!$B$4="","Set Aging Threshold",IF($M67="","Missing Follow-Up",IF($M67&lt;'Lists'!$B$2,"Overdue",IF($M67&lt;='Lists'!$B$2+'Lists'!$B$3,"Due Soon",IF(AND($Q67&lt;&gt;"",$Q67&gt;='Lists'!$B$4),"Aging","On Track")))))))))</f>
        <v/>
      </c>
      <c r="S67" s="18">
        <f>IF(COUNTA($A67:$P67)=0,"",IF($A67="","Missing Request ID",IF(COUNTIF($A$2:$A$121,$A67)&gt;1,"Duplicate Request ID",IF('Lists'!$B$2="","Set As-of Date",IF(OR($B67="",$C67="",$D67="",$E67="",$F67="",$G67="",$H67="",$I67="",$K67="",$L67=""),"Missing Required",IF(OR(COUNTIF('Lists'!$E$2:$E$11,$D67)=0,COUNTIF('Lists'!$F$2:$F$3,$H67)=0,COUNTIF('Lists'!$G$2:$G$3,$I67)=0,COUNTIF('Lists'!$H$2:$H$8,$L67)=0),"Invalid List Value",IF(OR($E67&gt;'Lists'!$B$2,AND($J67&lt;&gt;"",$J67&gt;'Lists'!$B$2),$K67&gt;'Lists'!$B$2,AND($N67&lt;&gt;"",$N67&gt;'Lists'!$B$2)),"Future Activity Date",IF(OR(AND($J67&lt;&gt;"",$J67&lt;$E67),$K67&lt;$E67,AND($M67&lt;&gt;"",$M67&lt;$E67),AND($N67&lt;&gt;"",$N67&lt;$E67)),"Review Date Order",IF(AND(OR($L67="Sent for Processing",$L67="Processing",$L67="Completed"),$J67=""),"Missing Sent Date",IF(AND(OR($L67="Completed",$L67="Withdrawn"),$N67=""),"Missing Closed Date",IF(AND($L67="Completed",$O67=""),"Missing Completion Reference",IF(AND($L67&lt;&gt;"Completed",$O67&lt;&gt;""),"Completion Reference Conflict",IF(AND($L67&lt;&gt;"Completed",$L67&lt;&gt;"Withdrawn",$N67&lt;&gt;""),"Closed Date Conflict",IF(AND(OR($L67="Completed",$L67="Withdrawn"),$M67&lt;&gt;""),"Closed Follow-Up Conflict","OK"))))))))))))))</f>
        <v/>
      </c>
    </row>
    <row r="68" ht="24" customHeight="1">
      <c r="A68" s="13" t="n"/>
      <c r="B68" s="13" t="n"/>
      <c r="C68" s="13" t="n"/>
      <c r="D68" s="13" t="n"/>
      <c r="E68" s="14" t="n"/>
      <c r="F68" s="14" t="n"/>
      <c r="G68" s="15" t="n"/>
      <c r="H68" s="13" t="n"/>
      <c r="I68" s="13" t="n"/>
      <c r="J68" s="14" t="n"/>
      <c r="K68" s="14" t="n"/>
      <c r="L68" s="13" t="n"/>
      <c r="M68" s="14" t="n"/>
      <c r="N68" s="14" t="n"/>
      <c r="O68" s="13" t="n"/>
      <c r="P68" s="15" t="n"/>
      <c r="Q68" s="16">
        <f>IF(OR($A68="",$E68=""),"",IF(OR($L68="Completed",$L68="Withdrawn"),IF($N68="","",MAX(0,$N68-$E68)),IF('Lists'!$B$2="","",MAX(0,'Lists'!$B$2-$E68))))</f>
        <v/>
      </c>
      <c r="R68" s="17">
        <f>IF($A68="","",IF(OR($L68="Completed",$L68="Withdrawn"),"Closed",IF('Lists'!$B$2="","Set As-of Date",IF('Lists'!$B$3="","Set Due-Soon Window",IF('Lists'!$B$4="","Set Aging Threshold",IF($M68="","Missing Follow-Up",IF($M68&lt;'Lists'!$B$2,"Overdue",IF($M68&lt;='Lists'!$B$2+'Lists'!$B$3,"Due Soon",IF(AND($Q68&lt;&gt;"",$Q68&gt;='Lists'!$B$4),"Aging","On Track")))))))))</f>
        <v/>
      </c>
      <c r="S68" s="18">
        <f>IF(COUNTA($A68:$P68)=0,"",IF($A68="","Missing Request ID",IF(COUNTIF($A$2:$A$121,$A68)&gt;1,"Duplicate Request ID",IF('Lists'!$B$2="","Set As-of Date",IF(OR($B68="",$C68="",$D68="",$E68="",$F68="",$G68="",$H68="",$I68="",$K68="",$L68=""),"Missing Required",IF(OR(COUNTIF('Lists'!$E$2:$E$11,$D68)=0,COUNTIF('Lists'!$F$2:$F$3,$H68)=0,COUNTIF('Lists'!$G$2:$G$3,$I68)=0,COUNTIF('Lists'!$H$2:$H$8,$L68)=0),"Invalid List Value",IF(OR($E68&gt;'Lists'!$B$2,AND($J68&lt;&gt;"",$J68&gt;'Lists'!$B$2),$K68&gt;'Lists'!$B$2,AND($N68&lt;&gt;"",$N68&gt;'Lists'!$B$2)),"Future Activity Date",IF(OR(AND($J68&lt;&gt;"",$J68&lt;$E68),$K68&lt;$E68,AND($M68&lt;&gt;"",$M68&lt;$E68),AND($N68&lt;&gt;"",$N68&lt;$E68)),"Review Date Order",IF(AND(OR($L68="Sent for Processing",$L68="Processing",$L68="Completed"),$J68=""),"Missing Sent Date",IF(AND(OR($L68="Completed",$L68="Withdrawn"),$N68=""),"Missing Closed Date",IF(AND($L68="Completed",$O68=""),"Missing Completion Reference",IF(AND($L68&lt;&gt;"Completed",$O68&lt;&gt;""),"Completion Reference Conflict",IF(AND($L68&lt;&gt;"Completed",$L68&lt;&gt;"Withdrawn",$N68&lt;&gt;""),"Closed Date Conflict",IF(AND(OR($L68="Completed",$L68="Withdrawn"),$M68&lt;&gt;""),"Closed Follow-Up Conflict","OK"))))))))))))))</f>
        <v/>
      </c>
    </row>
    <row r="69" ht="24" customHeight="1">
      <c r="A69" s="13" t="n"/>
      <c r="B69" s="13" t="n"/>
      <c r="C69" s="13" t="n"/>
      <c r="D69" s="13" t="n"/>
      <c r="E69" s="14" t="n"/>
      <c r="F69" s="14" t="n"/>
      <c r="G69" s="15" t="n"/>
      <c r="H69" s="13" t="n"/>
      <c r="I69" s="13" t="n"/>
      <c r="J69" s="14" t="n"/>
      <c r="K69" s="14" t="n"/>
      <c r="L69" s="13" t="n"/>
      <c r="M69" s="14" t="n"/>
      <c r="N69" s="14" t="n"/>
      <c r="O69" s="13" t="n"/>
      <c r="P69" s="15" t="n"/>
      <c r="Q69" s="16">
        <f>IF(OR($A69="",$E69=""),"",IF(OR($L69="Completed",$L69="Withdrawn"),IF($N69="","",MAX(0,$N69-$E69)),IF('Lists'!$B$2="","",MAX(0,'Lists'!$B$2-$E69))))</f>
        <v/>
      </c>
      <c r="R69" s="17">
        <f>IF($A69="","",IF(OR($L69="Completed",$L69="Withdrawn"),"Closed",IF('Lists'!$B$2="","Set As-of Date",IF('Lists'!$B$3="","Set Due-Soon Window",IF('Lists'!$B$4="","Set Aging Threshold",IF($M69="","Missing Follow-Up",IF($M69&lt;'Lists'!$B$2,"Overdue",IF($M69&lt;='Lists'!$B$2+'Lists'!$B$3,"Due Soon",IF(AND($Q69&lt;&gt;"",$Q69&gt;='Lists'!$B$4),"Aging","On Track")))))))))</f>
        <v/>
      </c>
      <c r="S69" s="18">
        <f>IF(COUNTA($A69:$P69)=0,"",IF($A69="","Missing Request ID",IF(COUNTIF($A$2:$A$121,$A69)&gt;1,"Duplicate Request ID",IF('Lists'!$B$2="","Set As-of Date",IF(OR($B69="",$C69="",$D69="",$E69="",$F69="",$G69="",$H69="",$I69="",$K69="",$L69=""),"Missing Required",IF(OR(COUNTIF('Lists'!$E$2:$E$11,$D69)=0,COUNTIF('Lists'!$F$2:$F$3,$H69)=0,COUNTIF('Lists'!$G$2:$G$3,$I69)=0,COUNTIF('Lists'!$H$2:$H$8,$L69)=0),"Invalid List Value",IF(OR($E69&gt;'Lists'!$B$2,AND($J69&lt;&gt;"",$J69&gt;'Lists'!$B$2),$K69&gt;'Lists'!$B$2,AND($N69&lt;&gt;"",$N69&gt;'Lists'!$B$2)),"Future Activity Date",IF(OR(AND($J69&lt;&gt;"",$J69&lt;$E69),$K69&lt;$E69,AND($M69&lt;&gt;"",$M69&lt;$E69),AND($N69&lt;&gt;"",$N69&lt;$E69)),"Review Date Order",IF(AND(OR($L69="Sent for Processing",$L69="Processing",$L69="Completed"),$J69=""),"Missing Sent Date",IF(AND(OR($L69="Completed",$L69="Withdrawn"),$N69=""),"Missing Closed Date",IF(AND($L69="Completed",$O69=""),"Missing Completion Reference",IF(AND($L69&lt;&gt;"Completed",$O69&lt;&gt;""),"Completion Reference Conflict",IF(AND($L69&lt;&gt;"Completed",$L69&lt;&gt;"Withdrawn",$N69&lt;&gt;""),"Closed Date Conflict",IF(AND(OR($L69="Completed",$L69="Withdrawn"),$M69&lt;&gt;""),"Closed Follow-Up Conflict","OK"))))))))))))))</f>
        <v/>
      </c>
    </row>
    <row r="70" ht="24" customHeight="1">
      <c r="A70" s="13" t="n"/>
      <c r="B70" s="13" t="n"/>
      <c r="C70" s="13" t="n"/>
      <c r="D70" s="13" t="n"/>
      <c r="E70" s="14" t="n"/>
      <c r="F70" s="14" t="n"/>
      <c r="G70" s="15" t="n"/>
      <c r="H70" s="13" t="n"/>
      <c r="I70" s="13" t="n"/>
      <c r="J70" s="14" t="n"/>
      <c r="K70" s="14" t="n"/>
      <c r="L70" s="13" t="n"/>
      <c r="M70" s="14" t="n"/>
      <c r="N70" s="14" t="n"/>
      <c r="O70" s="13" t="n"/>
      <c r="P70" s="15" t="n"/>
      <c r="Q70" s="16">
        <f>IF(OR($A70="",$E70=""),"",IF(OR($L70="Completed",$L70="Withdrawn"),IF($N70="","",MAX(0,$N70-$E70)),IF('Lists'!$B$2="","",MAX(0,'Lists'!$B$2-$E70))))</f>
        <v/>
      </c>
      <c r="R70" s="17">
        <f>IF($A70="","",IF(OR($L70="Completed",$L70="Withdrawn"),"Closed",IF('Lists'!$B$2="","Set As-of Date",IF('Lists'!$B$3="","Set Due-Soon Window",IF('Lists'!$B$4="","Set Aging Threshold",IF($M70="","Missing Follow-Up",IF($M70&lt;'Lists'!$B$2,"Overdue",IF($M70&lt;='Lists'!$B$2+'Lists'!$B$3,"Due Soon",IF(AND($Q70&lt;&gt;"",$Q70&gt;='Lists'!$B$4),"Aging","On Track")))))))))</f>
        <v/>
      </c>
      <c r="S70" s="18">
        <f>IF(COUNTA($A70:$P70)=0,"",IF($A70="","Missing Request ID",IF(COUNTIF($A$2:$A$121,$A70)&gt;1,"Duplicate Request ID",IF('Lists'!$B$2="","Set As-of Date",IF(OR($B70="",$C70="",$D70="",$E70="",$F70="",$G70="",$H70="",$I70="",$K70="",$L70=""),"Missing Required",IF(OR(COUNTIF('Lists'!$E$2:$E$11,$D70)=0,COUNTIF('Lists'!$F$2:$F$3,$H70)=0,COUNTIF('Lists'!$G$2:$G$3,$I70)=0,COUNTIF('Lists'!$H$2:$H$8,$L70)=0),"Invalid List Value",IF(OR($E70&gt;'Lists'!$B$2,AND($J70&lt;&gt;"",$J70&gt;'Lists'!$B$2),$K70&gt;'Lists'!$B$2,AND($N70&lt;&gt;"",$N70&gt;'Lists'!$B$2)),"Future Activity Date",IF(OR(AND($J70&lt;&gt;"",$J70&lt;$E70),$K70&lt;$E70,AND($M70&lt;&gt;"",$M70&lt;$E70),AND($N70&lt;&gt;"",$N70&lt;$E70)),"Review Date Order",IF(AND(OR($L70="Sent for Processing",$L70="Processing",$L70="Completed"),$J70=""),"Missing Sent Date",IF(AND(OR($L70="Completed",$L70="Withdrawn"),$N70=""),"Missing Closed Date",IF(AND($L70="Completed",$O70=""),"Missing Completion Reference",IF(AND($L70&lt;&gt;"Completed",$O70&lt;&gt;""),"Completion Reference Conflict",IF(AND($L70&lt;&gt;"Completed",$L70&lt;&gt;"Withdrawn",$N70&lt;&gt;""),"Closed Date Conflict",IF(AND(OR($L70="Completed",$L70="Withdrawn"),$M70&lt;&gt;""),"Closed Follow-Up Conflict","OK"))))))))))))))</f>
        <v/>
      </c>
    </row>
    <row r="71" ht="24" customHeight="1">
      <c r="A71" s="13" t="n"/>
      <c r="B71" s="13" t="n"/>
      <c r="C71" s="13" t="n"/>
      <c r="D71" s="13" t="n"/>
      <c r="E71" s="14" t="n"/>
      <c r="F71" s="14" t="n"/>
      <c r="G71" s="15" t="n"/>
      <c r="H71" s="13" t="n"/>
      <c r="I71" s="13" t="n"/>
      <c r="J71" s="14" t="n"/>
      <c r="K71" s="14" t="n"/>
      <c r="L71" s="13" t="n"/>
      <c r="M71" s="14" t="n"/>
      <c r="N71" s="14" t="n"/>
      <c r="O71" s="13" t="n"/>
      <c r="P71" s="15" t="n"/>
      <c r="Q71" s="16">
        <f>IF(OR($A71="",$E71=""),"",IF(OR($L71="Completed",$L71="Withdrawn"),IF($N71="","",MAX(0,$N71-$E71)),IF('Lists'!$B$2="","",MAX(0,'Lists'!$B$2-$E71))))</f>
        <v/>
      </c>
      <c r="R71" s="17">
        <f>IF($A71="","",IF(OR($L71="Completed",$L71="Withdrawn"),"Closed",IF('Lists'!$B$2="","Set As-of Date",IF('Lists'!$B$3="","Set Due-Soon Window",IF('Lists'!$B$4="","Set Aging Threshold",IF($M71="","Missing Follow-Up",IF($M71&lt;'Lists'!$B$2,"Overdue",IF($M71&lt;='Lists'!$B$2+'Lists'!$B$3,"Due Soon",IF(AND($Q71&lt;&gt;"",$Q71&gt;='Lists'!$B$4),"Aging","On Track")))))))))</f>
        <v/>
      </c>
      <c r="S71" s="18">
        <f>IF(COUNTA($A71:$P71)=0,"",IF($A71="","Missing Request ID",IF(COUNTIF($A$2:$A$121,$A71)&gt;1,"Duplicate Request ID",IF('Lists'!$B$2="","Set As-of Date",IF(OR($B71="",$C71="",$D71="",$E71="",$F71="",$G71="",$H71="",$I71="",$K71="",$L71=""),"Missing Required",IF(OR(COUNTIF('Lists'!$E$2:$E$11,$D71)=0,COUNTIF('Lists'!$F$2:$F$3,$H71)=0,COUNTIF('Lists'!$G$2:$G$3,$I71)=0,COUNTIF('Lists'!$H$2:$H$8,$L71)=0),"Invalid List Value",IF(OR($E71&gt;'Lists'!$B$2,AND($J71&lt;&gt;"",$J71&gt;'Lists'!$B$2),$K71&gt;'Lists'!$B$2,AND($N71&lt;&gt;"",$N71&gt;'Lists'!$B$2)),"Future Activity Date",IF(OR(AND($J71&lt;&gt;"",$J71&lt;$E71),$K71&lt;$E71,AND($M71&lt;&gt;"",$M71&lt;$E71),AND($N71&lt;&gt;"",$N71&lt;$E71)),"Review Date Order",IF(AND(OR($L71="Sent for Processing",$L71="Processing",$L71="Completed"),$J71=""),"Missing Sent Date",IF(AND(OR($L71="Completed",$L71="Withdrawn"),$N71=""),"Missing Closed Date",IF(AND($L71="Completed",$O71=""),"Missing Completion Reference",IF(AND($L71&lt;&gt;"Completed",$O71&lt;&gt;""),"Completion Reference Conflict",IF(AND($L71&lt;&gt;"Completed",$L71&lt;&gt;"Withdrawn",$N71&lt;&gt;""),"Closed Date Conflict",IF(AND(OR($L71="Completed",$L71="Withdrawn"),$M71&lt;&gt;""),"Closed Follow-Up Conflict","OK"))))))))))))))</f>
        <v/>
      </c>
    </row>
    <row r="72" ht="24" customHeight="1">
      <c r="A72" s="13" t="n"/>
      <c r="B72" s="13" t="n"/>
      <c r="C72" s="13" t="n"/>
      <c r="D72" s="13" t="n"/>
      <c r="E72" s="14" t="n"/>
      <c r="F72" s="14" t="n"/>
      <c r="G72" s="15" t="n"/>
      <c r="H72" s="13" t="n"/>
      <c r="I72" s="13" t="n"/>
      <c r="J72" s="14" t="n"/>
      <c r="K72" s="14" t="n"/>
      <c r="L72" s="13" t="n"/>
      <c r="M72" s="14" t="n"/>
      <c r="N72" s="14" t="n"/>
      <c r="O72" s="13" t="n"/>
      <c r="P72" s="15" t="n"/>
      <c r="Q72" s="16">
        <f>IF(OR($A72="",$E72=""),"",IF(OR($L72="Completed",$L72="Withdrawn"),IF($N72="","",MAX(0,$N72-$E72)),IF('Lists'!$B$2="","",MAX(0,'Lists'!$B$2-$E72))))</f>
        <v/>
      </c>
      <c r="R72" s="17">
        <f>IF($A72="","",IF(OR($L72="Completed",$L72="Withdrawn"),"Closed",IF('Lists'!$B$2="","Set As-of Date",IF('Lists'!$B$3="","Set Due-Soon Window",IF('Lists'!$B$4="","Set Aging Threshold",IF($M72="","Missing Follow-Up",IF($M72&lt;'Lists'!$B$2,"Overdue",IF($M72&lt;='Lists'!$B$2+'Lists'!$B$3,"Due Soon",IF(AND($Q72&lt;&gt;"",$Q72&gt;='Lists'!$B$4),"Aging","On Track")))))))))</f>
        <v/>
      </c>
      <c r="S72" s="18">
        <f>IF(COUNTA($A72:$P72)=0,"",IF($A72="","Missing Request ID",IF(COUNTIF($A$2:$A$121,$A72)&gt;1,"Duplicate Request ID",IF('Lists'!$B$2="","Set As-of Date",IF(OR($B72="",$C72="",$D72="",$E72="",$F72="",$G72="",$H72="",$I72="",$K72="",$L72=""),"Missing Required",IF(OR(COUNTIF('Lists'!$E$2:$E$11,$D72)=0,COUNTIF('Lists'!$F$2:$F$3,$H72)=0,COUNTIF('Lists'!$G$2:$G$3,$I72)=0,COUNTIF('Lists'!$H$2:$H$8,$L72)=0),"Invalid List Value",IF(OR($E72&gt;'Lists'!$B$2,AND($J72&lt;&gt;"",$J72&gt;'Lists'!$B$2),$K72&gt;'Lists'!$B$2,AND($N72&lt;&gt;"",$N72&gt;'Lists'!$B$2)),"Future Activity Date",IF(OR(AND($J72&lt;&gt;"",$J72&lt;$E72),$K72&lt;$E72,AND($M72&lt;&gt;"",$M72&lt;$E72),AND($N72&lt;&gt;"",$N72&lt;$E72)),"Review Date Order",IF(AND(OR($L72="Sent for Processing",$L72="Processing",$L72="Completed"),$J72=""),"Missing Sent Date",IF(AND(OR($L72="Completed",$L72="Withdrawn"),$N72=""),"Missing Closed Date",IF(AND($L72="Completed",$O72=""),"Missing Completion Reference",IF(AND($L72&lt;&gt;"Completed",$O72&lt;&gt;""),"Completion Reference Conflict",IF(AND($L72&lt;&gt;"Completed",$L72&lt;&gt;"Withdrawn",$N72&lt;&gt;""),"Closed Date Conflict",IF(AND(OR($L72="Completed",$L72="Withdrawn"),$M72&lt;&gt;""),"Closed Follow-Up Conflict","OK"))))))))))))))</f>
        <v/>
      </c>
    </row>
    <row r="73" ht="24" customHeight="1">
      <c r="A73" s="13" t="n"/>
      <c r="B73" s="13" t="n"/>
      <c r="C73" s="13" t="n"/>
      <c r="D73" s="13" t="n"/>
      <c r="E73" s="14" t="n"/>
      <c r="F73" s="14" t="n"/>
      <c r="G73" s="15" t="n"/>
      <c r="H73" s="13" t="n"/>
      <c r="I73" s="13" t="n"/>
      <c r="J73" s="14" t="n"/>
      <c r="K73" s="14" t="n"/>
      <c r="L73" s="13" t="n"/>
      <c r="M73" s="14" t="n"/>
      <c r="N73" s="14" t="n"/>
      <c r="O73" s="13" t="n"/>
      <c r="P73" s="15" t="n"/>
      <c r="Q73" s="16">
        <f>IF(OR($A73="",$E73=""),"",IF(OR($L73="Completed",$L73="Withdrawn"),IF($N73="","",MAX(0,$N73-$E73)),IF('Lists'!$B$2="","",MAX(0,'Lists'!$B$2-$E73))))</f>
        <v/>
      </c>
      <c r="R73" s="17">
        <f>IF($A73="","",IF(OR($L73="Completed",$L73="Withdrawn"),"Closed",IF('Lists'!$B$2="","Set As-of Date",IF('Lists'!$B$3="","Set Due-Soon Window",IF('Lists'!$B$4="","Set Aging Threshold",IF($M73="","Missing Follow-Up",IF($M73&lt;'Lists'!$B$2,"Overdue",IF($M73&lt;='Lists'!$B$2+'Lists'!$B$3,"Due Soon",IF(AND($Q73&lt;&gt;"",$Q73&gt;='Lists'!$B$4),"Aging","On Track")))))))))</f>
        <v/>
      </c>
      <c r="S73" s="18">
        <f>IF(COUNTA($A73:$P73)=0,"",IF($A73="","Missing Request ID",IF(COUNTIF($A$2:$A$121,$A73)&gt;1,"Duplicate Request ID",IF('Lists'!$B$2="","Set As-of Date",IF(OR($B73="",$C73="",$D73="",$E73="",$F73="",$G73="",$H73="",$I73="",$K73="",$L73=""),"Missing Required",IF(OR(COUNTIF('Lists'!$E$2:$E$11,$D73)=0,COUNTIF('Lists'!$F$2:$F$3,$H73)=0,COUNTIF('Lists'!$G$2:$G$3,$I73)=0,COUNTIF('Lists'!$H$2:$H$8,$L73)=0),"Invalid List Value",IF(OR($E73&gt;'Lists'!$B$2,AND($J73&lt;&gt;"",$J73&gt;'Lists'!$B$2),$K73&gt;'Lists'!$B$2,AND($N73&lt;&gt;"",$N73&gt;'Lists'!$B$2)),"Future Activity Date",IF(OR(AND($J73&lt;&gt;"",$J73&lt;$E73),$K73&lt;$E73,AND($M73&lt;&gt;"",$M73&lt;$E73),AND($N73&lt;&gt;"",$N73&lt;$E73)),"Review Date Order",IF(AND(OR($L73="Sent for Processing",$L73="Processing",$L73="Completed"),$J73=""),"Missing Sent Date",IF(AND(OR($L73="Completed",$L73="Withdrawn"),$N73=""),"Missing Closed Date",IF(AND($L73="Completed",$O73=""),"Missing Completion Reference",IF(AND($L73&lt;&gt;"Completed",$O73&lt;&gt;""),"Completion Reference Conflict",IF(AND($L73&lt;&gt;"Completed",$L73&lt;&gt;"Withdrawn",$N73&lt;&gt;""),"Closed Date Conflict",IF(AND(OR($L73="Completed",$L73="Withdrawn"),$M73&lt;&gt;""),"Closed Follow-Up Conflict","OK"))))))))))))))</f>
        <v/>
      </c>
    </row>
    <row r="74" ht="24" customHeight="1">
      <c r="A74" s="13" t="n"/>
      <c r="B74" s="13" t="n"/>
      <c r="C74" s="13" t="n"/>
      <c r="D74" s="13" t="n"/>
      <c r="E74" s="14" t="n"/>
      <c r="F74" s="14" t="n"/>
      <c r="G74" s="15" t="n"/>
      <c r="H74" s="13" t="n"/>
      <c r="I74" s="13" t="n"/>
      <c r="J74" s="14" t="n"/>
      <c r="K74" s="14" t="n"/>
      <c r="L74" s="13" t="n"/>
      <c r="M74" s="14" t="n"/>
      <c r="N74" s="14" t="n"/>
      <c r="O74" s="13" t="n"/>
      <c r="P74" s="15" t="n"/>
      <c r="Q74" s="16">
        <f>IF(OR($A74="",$E74=""),"",IF(OR($L74="Completed",$L74="Withdrawn"),IF($N74="","",MAX(0,$N74-$E74)),IF('Lists'!$B$2="","",MAX(0,'Lists'!$B$2-$E74))))</f>
        <v/>
      </c>
      <c r="R74" s="17">
        <f>IF($A74="","",IF(OR($L74="Completed",$L74="Withdrawn"),"Closed",IF('Lists'!$B$2="","Set As-of Date",IF('Lists'!$B$3="","Set Due-Soon Window",IF('Lists'!$B$4="","Set Aging Threshold",IF($M74="","Missing Follow-Up",IF($M74&lt;'Lists'!$B$2,"Overdue",IF($M74&lt;='Lists'!$B$2+'Lists'!$B$3,"Due Soon",IF(AND($Q74&lt;&gt;"",$Q74&gt;='Lists'!$B$4),"Aging","On Track")))))))))</f>
        <v/>
      </c>
      <c r="S74" s="18">
        <f>IF(COUNTA($A74:$P74)=0,"",IF($A74="","Missing Request ID",IF(COUNTIF($A$2:$A$121,$A74)&gt;1,"Duplicate Request ID",IF('Lists'!$B$2="","Set As-of Date",IF(OR($B74="",$C74="",$D74="",$E74="",$F74="",$G74="",$H74="",$I74="",$K74="",$L74=""),"Missing Required",IF(OR(COUNTIF('Lists'!$E$2:$E$11,$D74)=0,COUNTIF('Lists'!$F$2:$F$3,$H74)=0,COUNTIF('Lists'!$G$2:$G$3,$I74)=0,COUNTIF('Lists'!$H$2:$H$8,$L74)=0),"Invalid List Value",IF(OR($E74&gt;'Lists'!$B$2,AND($J74&lt;&gt;"",$J74&gt;'Lists'!$B$2),$K74&gt;'Lists'!$B$2,AND($N74&lt;&gt;"",$N74&gt;'Lists'!$B$2)),"Future Activity Date",IF(OR(AND($J74&lt;&gt;"",$J74&lt;$E74),$K74&lt;$E74,AND($M74&lt;&gt;"",$M74&lt;$E74),AND($N74&lt;&gt;"",$N74&lt;$E74)),"Review Date Order",IF(AND(OR($L74="Sent for Processing",$L74="Processing",$L74="Completed"),$J74=""),"Missing Sent Date",IF(AND(OR($L74="Completed",$L74="Withdrawn"),$N74=""),"Missing Closed Date",IF(AND($L74="Completed",$O74=""),"Missing Completion Reference",IF(AND($L74&lt;&gt;"Completed",$O74&lt;&gt;""),"Completion Reference Conflict",IF(AND($L74&lt;&gt;"Completed",$L74&lt;&gt;"Withdrawn",$N74&lt;&gt;""),"Closed Date Conflict",IF(AND(OR($L74="Completed",$L74="Withdrawn"),$M74&lt;&gt;""),"Closed Follow-Up Conflict","OK"))))))))))))))</f>
        <v/>
      </c>
    </row>
    <row r="75" ht="24" customHeight="1">
      <c r="A75" s="13" t="n"/>
      <c r="B75" s="13" t="n"/>
      <c r="C75" s="13" t="n"/>
      <c r="D75" s="13" t="n"/>
      <c r="E75" s="14" t="n"/>
      <c r="F75" s="14" t="n"/>
      <c r="G75" s="15" t="n"/>
      <c r="H75" s="13" t="n"/>
      <c r="I75" s="13" t="n"/>
      <c r="J75" s="14" t="n"/>
      <c r="K75" s="14" t="n"/>
      <c r="L75" s="13" t="n"/>
      <c r="M75" s="14" t="n"/>
      <c r="N75" s="14" t="n"/>
      <c r="O75" s="13" t="n"/>
      <c r="P75" s="15" t="n"/>
      <c r="Q75" s="16">
        <f>IF(OR($A75="",$E75=""),"",IF(OR($L75="Completed",$L75="Withdrawn"),IF($N75="","",MAX(0,$N75-$E75)),IF('Lists'!$B$2="","",MAX(0,'Lists'!$B$2-$E75))))</f>
        <v/>
      </c>
      <c r="R75" s="17">
        <f>IF($A75="","",IF(OR($L75="Completed",$L75="Withdrawn"),"Closed",IF('Lists'!$B$2="","Set As-of Date",IF('Lists'!$B$3="","Set Due-Soon Window",IF('Lists'!$B$4="","Set Aging Threshold",IF($M75="","Missing Follow-Up",IF($M75&lt;'Lists'!$B$2,"Overdue",IF($M75&lt;='Lists'!$B$2+'Lists'!$B$3,"Due Soon",IF(AND($Q75&lt;&gt;"",$Q75&gt;='Lists'!$B$4),"Aging","On Track")))))))))</f>
        <v/>
      </c>
      <c r="S75" s="18">
        <f>IF(COUNTA($A75:$P75)=0,"",IF($A75="","Missing Request ID",IF(COUNTIF($A$2:$A$121,$A75)&gt;1,"Duplicate Request ID",IF('Lists'!$B$2="","Set As-of Date",IF(OR($B75="",$C75="",$D75="",$E75="",$F75="",$G75="",$H75="",$I75="",$K75="",$L75=""),"Missing Required",IF(OR(COUNTIF('Lists'!$E$2:$E$11,$D75)=0,COUNTIF('Lists'!$F$2:$F$3,$H75)=0,COUNTIF('Lists'!$G$2:$G$3,$I75)=0,COUNTIF('Lists'!$H$2:$H$8,$L75)=0),"Invalid List Value",IF(OR($E75&gt;'Lists'!$B$2,AND($J75&lt;&gt;"",$J75&gt;'Lists'!$B$2),$K75&gt;'Lists'!$B$2,AND($N75&lt;&gt;"",$N75&gt;'Lists'!$B$2)),"Future Activity Date",IF(OR(AND($J75&lt;&gt;"",$J75&lt;$E75),$K75&lt;$E75,AND($M75&lt;&gt;"",$M75&lt;$E75),AND($N75&lt;&gt;"",$N75&lt;$E75)),"Review Date Order",IF(AND(OR($L75="Sent for Processing",$L75="Processing",$L75="Completed"),$J75=""),"Missing Sent Date",IF(AND(OR($L75="Completed",$L75="Withdrawn"),$N75=""),"Missing Closed Date",IF(AND($L75="Completed",$O75=""),"Missing Completion Reference",IF(AND($L75&lt;&gt;"Completed",$O75&lt;&gt;""),"Completion Reference Conflict",IF(AND($L75&lt;&gt;"Completed",$L75&lt;&gt;"Withdrawn",$N75&lt;&gt;""),"Closed Date Conflict",IF(AND(OR($L75="Completed",$L75="Withdrawn"),$M75&lt;&gt;""),"Closed Follow-Up Conflict","OK"))))))))))))))</f>
        <v/>
      </c>
    </row>
    <row r="76" ht="24" customHeight="1">
      <c r="A76" s="13" t="n"/>
      <c r="B76" s="13" t="n"/>
      <c r="C76" s="13" t="n"/>
      <c r="D76" s="13" t="n"/>
      <c r="E76" s="14" t="n"/>
      <c r="F76" s="14" t="n"/>
      <c r="G76" s="15" t="n"/>
      <c r="H76" s="13" t="n"/>
      <c r="I76" s="13" t="n"/>
      <c r="J76" s="14" t="n"/>
      <c r="K76" s="14" t="n"/>
      <c r="L76" s="13" t="n"/>
      <c r="M76" s="14" t="n"/>
      <c r="N76" s="14" t="n"/>
      <c r="O76" s="13" t="n"/>
      <c r="P76" s="15" t="n"/>
      <c r="Q76" s="16">
        <f>IF(OR($A76="",$E76=""),"",IF(OR($L76="Completed",$L76="Withdrawn"),IF($N76="","",MAX(0,$N76-$E76)),IF('Lists'!$B$2="","",MAX(0,'Lists'!$B$2-$E76))))</f>
        <v/>
      </c>
      <c r="R76" s="17">
        <f>IF($A76="","",IF(OR($L76="Completed",$L76="Withdrawn"),"Closed",IF('Lists'!$B$2="","Set As-of Date",IF('Lists'!$B$3="","Set Due-Soon Window",IF('Lists'!$B$4="","Set Aging Threshold",IF($M76="","Missing Follow-Up",IF($M76&lt;'Lists'!$B$2,"Overdue",IF($M76&lt;='Lists'!$B$2+'Lists'!$B$3,"Due Soon",IF(AND($Q76&lt;&gt;"",$Q76&gt;='Lists'!$B$4),"Aging","On Track")))))))))</f>
        <v/>
      </c>
      <c r="S76" s="18">
        <f>IF(COUNTA($A76:$P76)=0,"",IF($A76="","Missing Request ID",IF(COUNTIF($A$2:$A$121,$A76)&gt;1,"Duplicate Request ID",IF('Lists'!$B$2="","Set As-of Date",IF(OR($B76="",$C76="",$D76="",$E76="",$F76="",$G76="",$H76="",$I76="",$K76="",$L76=""),"Missing Required",IF(OR(COUNTIF('Lists'!$E$2:$E$11,$D76)=0,COUNTIF('Lists'!$F$2:$F$3,$H76)=0,COUNTIF('Lists'!$G$2:$G$3,$I76)=0,COUNTIF('Lists'!$H$2:$H$8,$L76)=0),"Invalid List Value",IF(OR($E76&gt;'Lists'!$B$2,AND($J76&lt;&gt;"",$J76&gt;'Lists'!$B$2),$K76&gt;'Lists'!$B$2,AND($N76&lt;&gt;"",$N76&gt;'Lists'!$B$2)),"Future Activity Date",IF(OR(AND($J76&lt;&gt;"",$J76&lt;$E76),$K76&lt;$E76,AND($M76&lt;&gt;"",$M76&lt;$E76),AND($N76&lt;&gt;"",$N76&lt;$E76)),"Review Date Order",IF(AND(OR($L76="Sent for Processing",$L76="Processing",$L76="Completed"),$J76=""),"Missing Sent Date",IF(AND(OR($L76="Completed",$L76="Withdrawn"),$N76=""),"Missing Closed Date",IF(AND($L76="Completed",$O76=""),"Missing Completion Reference",IF(AND($L76&lt;&gt;"Completed",$O76&lt;&gt;""),"Completion Reference Conflict",IF(AND($L76&lt;&gt;"Completed",$L76&lt;&gt;"Withdrawn",$N76&lt;&gt;""),"Closed Date Conflict",IF(AND(OR($L76="Completed",$L76="Withdrawn"),$M76&lt;&gt;""),"Closed Follow-Up Conflict","OK"))))))))))))))</f>
        <v/>
      </c>
    </row>
    <row r="77" ht="24" customHeight="1">
      <c r="A77" s="13" t="n"/>
      <c r="B77" s="13" t="n"/>
      <c r="C77" s="13" t="n"/>
      <c r="D77" s="13" t="n"/>
      <c r="E77" s="14" t="n"/>
      <c r="F77" s="14" t="n"/>
      <c r="G77" s="15" t="n"/>
      <c r="H77" s="13" t="n"/>
      <c r="I77" s="13" t="n"/>
      <c r="J77" s="14" t="n"/>
      <c r="K77" s="14" t="n"/>
      <c r="L77" s="13" t="n"/>
      <c r="M77" s="14" t="n"/>
      <c r="N77" s="14" t="n"/>
      <c r="O77" s="13" t="n"/>
      <c r="P77" s="15" t="n"/>
      <c r="Q77" s="16">
        <f>IF(OR($A77="",$E77=""),"",IF(OR($L77="Completed",$L77="Withdrawn"),IF($N77="","",MAX(0,$N77-$E77)),IF('Lists'!$B$2="","",MAX(0,'Lists'!$B$2-$E77))))</f>
        <v/>
      </c>
      <c r="R77" s="17">
        <f>IF($A77="","",IF(OR($L77="Completed",$L77="Withdrawn"),"Closed",IF('Lists'!$B$2="","Set As-of Date",IF('Lists'!$B$3="","Set Due-Soon Window",IF('Lists'!$B$4="","Set Aging Threshold",IF($M77="","Missing Follow-Up",IF($M77&lt;'Lists'!$B$2,"Overdue",IF($M77&lt;='Lists'!$B$2+'Lists'!$B$3,"Due Soon",IF(AND($Q77&lt;&gt;"",$Q77&gt;='Lists'!$B$4),"Aging","On Track")))))))))</f>
        <v/>
      </c>
      <c r="S77" s="18">
        <f>IF(COUNTA($A77:$P77)=0,"",IF($A77="","Missing Request ID",IF(COUNTIF($A$2:$A$121,$A77)&gt;1,"Duplicate Request ID",IF('Lists'!$B$2="","Set As-of Date",IF(OR($B77="",$C77="",$D77="",$E77="",$F77="",$G77="",$H77="",$I77="",$K77="",$L77=""),"Missing Required",IF(OR(COUNTIF('Lists'!$E$2:$E$11,$D77)=0,COUNTIF('Lists'!$F$2:$F$3,$H77)=0,COUNTIF('Lists'!$G$2:$G$3,$I77)=0,COUNTIF('Lists'!$H$2:$H$8,$L77)=0),"Invalid List Value",IF(OR($E77&gt;'Lists'!$B$2,AND($J77&lt;&gt;"",$J77&gt;'Lists'!$B$2),$K77&gt;'Lists'!$B$2,AND($N77&lt;&gt;"",$N77&gt;'Lists'!$B$2)),"Future Activity Date",IF(OR(AND($J77&lt;&gt;"",$J77&lt;$E77),$K77&lt;$E77,AND($M77&lt;&gt;"",$M77&lt;$E77),AND($N77&lt;&gt;"",$N77&lt;$E77)),"Review Date Order",IF(AND(OR($L77="Sent for Processing",$L77="Processing",$L77="Completed"),$J77=""),"Missing Sent Date",IF(AND(OR($L77="Completed",$L77="Withdrawn"),$N77=""),"Missing Closed Date",IF(AND($L77="Completed",$O77=""),"Missing Completion Reference",IF(AND($L77&lt;&gt;"Completed",$O77&lt;&gt;""),"Completion Reference Conflict",IF(AND($L77&lt;&gt;"Completed",$L77&lt;&gt;"Withdrawn",$N77&lt;&gt;""),"Closed Date Conflict",IF(AND(OR($L77="Completed",$L77="Withdrawn"),$M77&lt;&gt;""),"Closed Follow-Up Conflict","OK"))))))))))))))</f>
        <v/>
      </c>
    </row>
    <row r="78" ht="24" customHeight="1">
      <c r="A78" s="13" t="n"/>
      <c r="B78" s="13" t="n"/>
      <c r="C78" s="13" t="n"/>
      <c r="D78" s="13" t="n"/>
      <c r="E78" s="14" t="n"/>
      <c r="F78" s="14" t="n"/>
      <c r="G78" s="15" t="n"/>
      <c r="H78" s="13" t="n"/>
      <c r="I78" s="13" t="n"/>
      <c r="J78" s="14" t="n"/>
      <c r="K78" s="14" t="n"/>
      <c r="L78" s="13" t="n"/>
      <c r="M78" s="14" t="n"/>
      <c r="N78" s="14" t="n"/>
      <c r="O78" s="13" t="n"/>
      <c r="P78" s="15" t="n"/>
      <c r="Q78" s="16">
        <f>IF(OR($A78="",$E78=""),"",IF(OR($L78="Completed",$L78="Withdrawn"),IF($N78="","",MAX(0,$N78-$E78)),IF('Lists'!$B$2="","",MAX(0,'Lists'!$B$2-$E78))))</f>
        <v/>
      </c>
      <c r="R78" s="17">
        <f>IF($A78="","",IF(OR($L78="Completed",$L78="Withdrawn"),"Closed",IF('Lists'!$B$2="","Set As-of Date",IF('Lists'!$B$3="","Set Due-Soon Window",IF('Lists'!$B$4="","Set Aging Threshold",IF($M78="","Missing Follow-Up",IF($M78&lt;'Lists'!$B$2,"Overdue",IF($M78&lt;='Lists'!$B$2+'Lists'!$B$3,"Due Soon",IF(AND($Q78&lt;&gt;"",$Q78&gt;='Lists'!$B$4),"Aging","On Track")))))))))</f>
        <v/>
      </c>
      <c r="S78" s="18">
        <f>IF(COUNTA($A78:$P78)=0,"",IF($A78="","Missing Request ID",IF(COUNTIF($A$2:$A$121,$A78)&gt;1,"Duplicate Request ID",IF('Lists'!$B$2="","Set As-of Date",IF(OR($B78="",$C78="",$D78="",$E78="",$F78="",$G78="",$H78="",$I78="",$K78="",$L78=""),"Missing Required",IF(OR(COUNTIF('Lists'!$E$2:$E$11,$D78)=0,COUNTIF('Lists'!$F$2:$F$3,$H78)=0,COUNTIF('Lists'!$G$2:$G$3,$I78)=0,COUNTIF('Lists'!$H$2:$H$8,$L78)=0),"Invalid List Value",IF(OR($E78&gt;'Lists'!$B$2,AND($J78&lt;&gt;"",$J78&gt;'Lists'!$B$2),$K78&gt;'Lists'!$B$2,AND($N78&lt;&gt;"",$N78&gt;'Lists'!$B$2)),"Future Activity Date",IF(OR(AND($J78&lt;&gt;"",$J78&lt;$E78),$K78&lt;$E78,AND($M78&lt;&gt;"",$M78&lt;$E78),AND($N78&lt;&gt;"",$N78&lt;$E78)),"Review Date Order",IF(AND(OR($L78="Sent for Processing",$L78="Processing",$L78="Completed"),$J78=""),"Missing Sent Date",IF(AND(OR($L78="Completed",$L78="Withdrawn"),$N78=""),"Missing Closed Date",IF(AND($L78="Completed",$O78=""),"Missing Completion Reference",IF(AND($L78&lt;&gt;"Completed",$O78&lt;&gt;""),"Completion Reference Conflict",IF(AND($L78&lt;&gt;"Completed",$L78&lt;&gt;"Withdrawn",$N78&lt;&gt;""),"Closed Date Conflict",IF(AND(OR($L78="Completed",$L78="Withdrawn"),$M78&lt;&gt;""),"Closed Follow-Up Conflict","OK"))))))))))))))</f>
        <v/>
      </c>
    </row>
    <row r="79" ht="24" customHeight="1">
      <c r="A79" s="13" t="n"/>
      <c r="B79" s="13" t="n"/>
      <c r="C79" s="13" t="n"/>
      <c r="D79" s="13" t="n"/>
      <c r="E79" s="14" t="n"/>
      <c r="F79" s="14" t="n"/>
      <c r="G79" s="15" t="n"/>
      <c r="H79" s="13" t="n"/>
      <c r="I79" s="13" t="n"/>
      <c r="J79" s="14" t="n"/>
      <c r="K79" s="14" t="n"/>
      <c r="L79" s="13" t="n"/>
      <c r="M79" s="14" t="n"/>
      <c r="N79" s="14" t="n"/>
      <c r="O79" s="13" t="n"/>
      <c r="P79" s="15" t="n"/>
      <c r="Q79" s="16">
        <f>IF(OR($A79="",$E79=""),"",IF(OR($L79="Completed",$L79="Withdrawn"),IF($N79="","",MAX(0,$N79-$E79)),IF('Lists'!$B$2="","",MAX(0,'Lists'!$B$2-$E79))))</f>
        <v/>
      </c>
      <c r="R79" s="17">
        <f>IF($A79="","",IF(OR($L79="Completed",$L79="Withdrawn"),"Closed",IF('Lists'!$B$2="","Set As-of Date",IF('Lists'!$B$3="","Set Due-Soon Window",IF('Lists'!$B$4="","Set Aging Threshold",IF($M79="","Missing Follow-Up",IF($M79&lt;'Lists'!$B$2,"Overdue",IF($M79&lt;='Lists'!$B$2+'Lists'!$B$3,"Due Soon",IF(AND($Q79&lt;&gt;"",$Q79&gt;='Lists'!$B$4),"Aging","On Track")))))))))</f>
        <v/>
      </c>
      <c r="S79" s="18">
        <f>IF(COUNTA($A79:$P79)=0,"",IF($A79="","Missing Request ID",IF(COUNTIF($A$2:$A$121,$A79)&gt;1,"Duplicate Request ID",IF('Lists'!$B$2="","Set As-of Date",IF(OR($B79="",$C79="",$D79="",$E79="",$F79="",$G79="",$H79="",$I79="",$K79="",$L79=""),"Missing Required",IF(OR(COUNTIF('Lists'!$E$2:$E$11,$D79)=0,COUNTIF('Lists'!$F$2:$F$3,$H79)=0,COUNTIF('Lists'!$G$2:$G$3,$I79)=0,COUNTIF('Lists'!$H$2:$H$8,$L79)=0),"Invalid List Value",IF(OR($E79&gt;'Lists'!$B$2,AND($J79&lt;&gt;"",$J79&gt;'Lists'!$B$2),$K79&gt;'Lists'!$B$2,AND($N79&lt;&gt;"",$N79&gt;'Lists'!$B$2)),"Future Activity Date",IF(OR(AND($J79&lt;&gt;"",$J79&lt;$E79),$K79&lt;$E79,AND($M79&lt;&gt;"",$M79&lt;$E79),AND($N79&lt;&gt;"",$N79&lt;$E79)),"Review Date Order",IF(AND(OR($L79="Sent for Processing",$L79="Processing",$L79="Completed"),$J79=""),"Missing Sent Date",IF(AND(OR($L79="Completed",$L79="Withdrawn"),$N79=""),"Missing Closed Date",IF(AND($L79="Completed",$O79=""),"Missing Completion Reference",IF(AND($L79&lt;&gt;"Completed",$O79&lt;&gt;""),"Completion Reference Conflict",IF(AND($L79&lt;&gt;"Completed",$L79&lt;&gt;"Withdrawn",$N79&lt;&gt;""),"Closed Date Conflict",IF(AND(OR($L79="Completed",$L79="Withdrawn"),$M79&lt;&gt;""),"Closed Follow-Up Conflict","OK"))))))))))))))</f>
        <v/>
      </c>
    </row>
    <row r="80" ht="24" customHeight="1">
      <c r="A80" s="13" t="n"/>
      <c r="B80" s="13" t="n"/>
      <c r="C80" s="13" t="n"/>
      <c r="D80" s="13" t="n"/>
      <c r="E80" s="14" t="n"/>
      <c r="F80" s="14" t="n"/>
      <c r="G80" s="15" t="n"/>
      <c r="H80" s="13" t="n"/>
      <c r="I80" s="13" t="n"/>
      <c r="J80" s="14" t="n"/>
      <c r="K80" s="14" t="n"/>
      <c r="L80" s="13" t="n"/>
      <c r="M80" s="14" t="n"/>
      <c r="N80" s="14" t="n"/>
      <c r="O80" s="13" t="n"/>
      <c r="P80" s="15" t="n"/>
      <c r="Q80" s="16">
        <f>IF(OR($A80="",$E80=""),"",IF(OR($L80="Completed",$L80="Withdrawn"),IF($N80="","",MAX(0,$N80-$E80)),IF('Lists'!$B$2="","",MAX(0,'Lists'!$B$2-$E80))))</f>
        <v/>
      </c>
      <c r="R80" s="17">
        <f>IF($A80="","",IF(OR($L80="Completed",$L80="Withdrawn"),"Closed",IF('Lists'!$B$2="","Set As-of Date",IF('Lists'!$B$3="","Set Due-Soon Window",IF('Lists'!$B$4="","Set Aging Threshold",IF($M80="","Missing Follow-Up",IF($M80&lt;'Lists'!$B$2,"Overdue",IF($M80&lt;='Lists'!$B$2+'Lists'!$B$3,"Due Soon",IF(AND($Q80&lt;&gt;"",$Q80&gt;='Lists'!$B$4),"Aging","On Track")))))))))</f>
        <v/>
      </c>
      <c r="S80" s="18">
        <f>IF(COUNTA($A80:$P80)=0,"",IF($A80="","Missing Request ID",IF(COUNTIF($A$2:$A$121,$A80)&gt;1,"Duplicate Request ID",IF('Lists'!$B$2="","Set As-of Date",IF(OR($B80="",$C80="",$D80="",$E80="",$F80="",$G80="",$H80="",$I80="",$K80="",$L80=""),"Missing Required",IF(OR(COUNTIF('Lists'!$E$2:$E$11,$D80)=0,COUNTIF('Lists'!$F$2:$F$3,$H80)=0,COUNTIF('Lists'!$G$2:$G$3,$I80)=0,COUNTIF('Lists'!$H$2:$H$8,$L80)=0),"Invalid List Value",IF(OR($E80&gt;'Lists'!$B$2,AND($J80&lt;&gt;"",$J80&gt;'Lists'!$B$2),$K80&gt;'Lists'!$B$2,AND($N80&lt;&gt;"",$N80&gt;'Lists'!$B$2)),"Future Activity Date",IF(OR(AND($J80&lt;&gt;"",$J80&lt;$E80),$K80&lt;$E80,AND($M80&lt;&gt;"",$M80&lt;$E80),AND($N80&lt;&gt;"",$N80&lt;$E80)),"Review Date Order",IF(AND(OR($L80="Sent for Processing",$L80="Processing",$L80="Completed"),$J80=""),"Missing Sent Date",IF(AND(OR($L80="Completed",$L80="Withdrawn"),$N80=""),"Missing Closed Date",IF(AND($L80="Completed",$O80=""),"Missing Completion Reference",IF(AND($L80&lt;&gt;"Completed",$O80&lt;&gt;""),"Completion Reference Conflict",IF(AND($L80&lt;&gt;"Completed",$L80&lt;&gt;"Withdrawn",$N80&lt;&gt;""),"Closed Date Conflict",IF(AND(OR($L80="Completed",$L80="Withdrawn"),$M80&lt;&gt;""),"Closed Follow-Up Conflict","OK"))))))))))))))</f>
        <v/>
      </c>
    </row>
    <row r="81" ht="24" customHeight="1">
      <c r="A81" s="13" t="n"/>
      <c r="B81" s="13" t="n"/>
      <c r="C81" s="13" t="n"/>
      <c r="D81" s="13" t="n"/>
      <c r="E81" s="14" t="n"/>
      <c r="F81" s="14" t="n"/>
      <c r="G81" s="15" t="n"/>
      <c r="H81" s="13" t="n"/>
      <c r="I81" s="13" t="n"/>
      <c r="J81" s="14" t="n"/>
      <c r="K81" s="14" t="n"/>
      <c r="L81" s="13" t="n"/>
      <c r="M81" s="14" t="n"/>
      <c r="N81" s="14" t="n"/>
      <c r="O81" s="13" t="n"/>
      <c r="P81" s="15" t="n"/>
      <c r="Q81" s="16">
        <f>IF(OR($A81="",$E81=""),"",IF(OR($L81="Completed",$L81="Withdrawn"),IF($N81="","",MAX(0,$N81-$E81)),IF('Lists'!$B$2="","",MAX(0,'Lists'!$B$2-$E81))))</f>
        <v/>
      </c>
      <c r="R81" s="17">
        <f>IF($A81="","",IF(OR($L81="Completed",$L81="Withdrawn"),"Closed",IF('Lists'!$B$2="","Set As-of Date",IF('Lists'!$B$3="","Set Due-Soon Window",IF('Lists'!$B$4="","Set Aging Threshold",IF($M81="","Missing Follow-Up",IF($M81&lt;'Lists'!$B$2,"Overdue",IF($M81&lt;='Lists'!$B$2+'Lists'!$B$3,"Due Soon",IF(AND($Q81&lt;&gt;"",$Q81&gt;='Lists'!$B$4),"Aging","On Track")))))))))</f>
        <v/>
      </c>
      <c r="S81" s="18">
        <f>IF(COUNTA($A81:$P81)=0,"",IF($A81="","Missing Request ID",IF(COUNTIF($A$2:$A$121,$A81)&gt;1,"Duplicate Request ID",IF('Lists'!$B$2="","Set As-of Date",IF(OR($B81="",$C81="",$D81="",$E81="",$F81="",$G81="",$H81="",$I81="",$K81="",$L81=""),"Missing Required",IF(OR(COUNTIF('Lists'!$E$2:$E$11,$D81)=0,COUNTIF('Lists'!$F$2:$F$3,$H81)=0,COUNTIF('Lists'!$G$2:$G$3,$I81)=0,COUNTIF('Lists'!$H$2:$H$8,$L81)=0),"Invalid List Value",IF(OR($E81&gt;'Lists'!$B$2,AND($J81&lt;&gt;"",$J81&gt;'Lists'!$B$2),$K81&gt;'Lists'!$B$2,AND($N81&lt;&gt;"",$N81&gt;'Lists'!$B$2)),"Future Activity Date",IF(OR(AND($J81&lt;&gt;"",$J81&lt;$E81),$K81&lt;$E81,AND($M81&lt;&gt;"",$M81&lt;$E81),AND($N81&lt;&gt;"",$N81&lt;$E81)),"Review Date Order",IF(AND(OR($L81="Sent for Processing",$L81="Processing",$L81="Completed"),$J81=""),"Missing Sent Date",IF(AND(OR($L81="Completed",$L81="Withdrawn"),$N81=""),"Missing Closed Date",IF(AND($L81="Completed",$O81=""),"Missing Completion Reference",IF(AND($L81&lt;&gt;"Completed",$O81&lt;&gt;""),"Completion Reference Conflict",IF(AND($L81&lt;&gt;"Completed",$L81&lt;&gt;"Withdrawn",$N81&lt;&gt;""),"Closed Date Conflict",IF(AND(OR($L81="Completed",$L81="Withdrawn"),$M81&lt;&gt;""),"Closed Follow-Up Conflict","OK"))))))))))))))</f>
        <v/>
      </c>
    </row>
    <row r="82" ht="24" customHeight="1">
      <c r="A82" s="13" t="n"/>
      <c r="B82" s="13" t="n"/>
      <c r="C82" s="13" t="n"/>
      <c r="D82" s="13" t="n"/>
      <c r="E82" s="14" t="n"/>
      <c r="F82" s="14" t="n"/>
      <c r="G82" s="15" t="n"/>
      <c r="H82" s="13" t="n"/>
      <c r="I82" s="13" t="n"/>
      <c r="J82" s="14" t="n"/>
      <c r="K82" s="14" t="n"/>
      <c r="L82" s="13" t="n"/>
      <c r="M82" s="14" t="n"/>
      <c r="N82" s="14" t="n"/>
      <c r="O82" s="13" t="n"/>
      <c r="P82" s="15" t="n"/>
      <c r="Q82" s="16">
        <f>IF(OR($A82="",$E82=""),"",IF(OR($L82="Completed",$L82="Withdrawn"),IF($N82="","",MAX(0,$N82-$E82)),IF('Lists'!$B$2="","",MAX(0,'Lists'!$B$2-$E82))))</f>
        <v/>
      </c>
      <c r="R82" s="17">
        <f>IF($A82="","",IF(OR($L82="Completed",$L82="Withdrawn"),"Closed",IF('Lists'!$B$2="","Set As-of Date",IF('Lists'!$B$3="","Set Due-Soon Window",IF('Lists'!$B$4="","Set Aging Threshold",IF($M82="","Missing Follow-Up",IF($M82&lt;'Lists'!$B$2,"Overdue",IF($M82&lt;='Lists'!$B$2+'Lists'!$B$3,"Due Soon",IF(AND($Q82&lt;&gt;"",$Q82&gt;='Lists'!$B$4),"Aging","On Track")))))))))</f>
        <v/>
      </c>
      <c r="S82" s="18">
        <f>IF(COUNTA($A82:$P82)=0,"",IF($A82="","Missing Request ID",IF(COUNTIF($A$2:$A$121,$A82)&gt;1,"Duplicate Request ID",IF('Lists'!$B$2="","Set As-of Date",IF(OR($B82="",$C82="",$D82="",$E82="",$F82="",$G82="",$H82="",$I82="",$K82="",$L82=""),"Missing Required",IF(OR(COUNTIF('Lists'!$E$2:$E$11,$D82)=0,COUNTIF('Lists'!$F$2:$F$3,$H82)=0,COUNTIF('Lists'!$G$2:$G$3,$I82)=0,COUNTIF('Lists'!$H$2:$H$8,$L82)=0),"Invalid List Value",IF(OR($E82&gt;'Lists'!$B$2,AND($J82&lt;&gt;"",$J82&gt;'Lists'!$B$2),$K82&gt;'Lists'!$B$2,AND($N82&lt;&gt;"",$N82&gt;'Lists'!$B$2)),"Future Activity Date",IF(OR(AND($J82&lt;&gt;"",$J82&lt;$E82),$K82&lt;$E82,AND($M82&lt;&gt;"",$M82&lt;$E82),AND($N82&lt;&gt;"",$N82&lt;$E82)),"Review Date Order",IF(AND(OR($L82="Sent for Processing",$L82="Processing",$L82="Completed"),$J82=""),"Missing Sent Date",IF(AND(OR($L82="Completed",$L82="Withdrawn"),$N82=""),"Missing Closed Date",IF(AND($L82="Completed",$O82=""),"Missing Completion Reference",IF(AND($L82&lt;&gt;"Completed",$O82&lt;&gt;""),"Completion Reference Conflict",IF(AND($L82&lt;&gt;"Completed",$L82&lt;&gt;"Withdrawn",$N82&lt;&gt;""),"Closed Date Conflict",IF(AND(OR($L82="Completed",$L82="Withdrawn"),$M82&lt;&gt;""),"Closed Follow-Up Conflict","OK"))))))))))))))</f>
        <v/>
      </c>
    </row>
    <row r="83" ht="24" customHeight="1">
      <c r="A83" s="13" t="n"/>
      <c r="B83" s="13" t="n"/>
      <c r="C83" s="13" t="n"/>
      <c r="D83" s="13" t="n"/>
      <c r="E83" s="14" t="n"/>
      <c r="F83" s="14" t="n"/>
      <c r="G83" s="15" t="n"/>
      <c r="H83" s="13" t="n"/>
      <c r="I83" s="13" t="n"/>
      <c r="J83" s="14" t="n"/>
      <c r="K83" s="14" t="n"/>
      <c r="L83" s="13" t="n"/>
      <c r="M83" s="14" t="n"/>
      <c r="N83" s="14" t="n"/>
      <c r="O83" s="13" t="n"/>
      <c r="P83" s="15" t="n"/>
      <c r="Q83" s="16">
        <f>IF(OR($A83="",$E83=""),"",IF(OR($L83="Completed",$L83="Withdrawn"),IF($N83="","",MAX(0,$N83-$E83)),IF('Lists'!$B$2="","",MAX(0,'Lists'!$B$2-$E83))))</f>
        <v/>
      </c>
      <c r="R83" s="17">
        <f>IF($A83="","",IF(OR($L83="Completed",$L83="Withdrawn"),"Closed",IF('Lists'!$B$2="","Set As-of Date",IF('Lists'!$B$3="","Set Due-Soon Window",IF('Lists'!$B$4="","Set Aging Threshold",IF($M83="","Missing Follow-Up",IF($M83&lt;'Lists'!$B$2,"Overdue",IF($M83&lt;='Lists'!$B$2+'Lists'!$B$3,"Due Soon",IF(AND($Q83&lt;&gt;"",$Q83&gt;='Lists'!$B$4),"Aging","On Track")))))))))</f>
        <v/>
      </c>
      <c r="S83" s="18">
        <f>IF(COUNTA($A83:$P83)=0,"",IF($A83="","Missing Request ID",IF(COUNTIF($A$2:$A$121,$A83)&gt;1,"Duplicate Request ID",IF('Lists'!$B$2="","Set As-of Date",IF(OR($B83="",$C83="",$D83="",$E83="",$F83="",$G83="",$H83="",$I83="",$K83="",$L83=""),"Missing Required",IF(OR(COUNTIF('Lists'!$E$2:$E$11,$D83)=0,COUNTIF('Lists'!$F$2:$F$3,$H83)=0,COUNTIF('Lists'!$G$2:$G$3,$I83)=0,COUNTIF('Lists'!$H$2:$H$8,$L83)=0),"Invalid List Value",IF(OR($E83&gt;'Lists'!$B$2,AND($J83&lt;&gt;"",$J83&gt;'Lists'!$B$2),$K83&gt;'Lists'!$B$2,AND($N83&lt;&gt;"",$N83&gt;'Lists'!$B$2)),"Future Activity Date",IF(OR(AND($J83&lt;&gt;"",$J83&lt;$E83),$K83&lt;$E83,AND($M83&lt;&gt;"",$M83&lt;$E83),AND($N83&lt;&gt;"",$N83&lt;$E83)),"Review Date Order",IF(AND(OR($L83="Sent for Processing",$L83="Processing",$L83="Completed"),$J83=""),"Missing Sent Date",IF(AND(OR($L83="Completed",$L83="Withdrawn"),$N83=""),"Missing Closed Date",IF(AND($L83="Completed",$O83=""),"Missing Completion Reference",IF(AND($L83&lt;&gt;"Completed",$O83&lt;&gt;""),"Completion Reference Conflict",IF(AND($L83&lt;&gt;"Completed",$L83&lt;&gt;"Withdrawn",$N83&lt;&gt;""),"Closed Date Conflict",IF(AND(OR($L83="Completed",$L83="Withdrawn"),$M83&lt;&gt;""),"Closed Follow-Up Conflict","OK"))))))))))))))</f>
        <v/>
      </c>
    </row>
    <row r="84" ht="24" customHeight="1">
      <c r="A84" s="13" t="n"/>
      <c r="B84" s="13" t="n"/>
      <c r="C84" s="13" t="n"/>
      <c r="D84" s="13" t="n"/>
      <c r="E84" s="14" t="n"/>
      <c r="F84" s="14" t="n"/>
      <c r="G84" s="15" t="n"/>
      <c r="H84" s="13" t="n"/>
      <c r="I84" s="13" t="n"/>
      <c r="J84" s="14" t="n"/>
      <c r="K84" s="14" t="n"/>
      <c r="L84" s="13" t="n"/>
      <c r="M84" s="14" t="n"/>
      <c r="N84" s="14" t="n"/>
      <c r="O84" s="13" t="n"/>
      <c r="P84" s="15" t="n"/>
      <c r="Q84" s="16">
        <f>IF(OR($A84="",$E84=""),"",IF(OR($L84="Completed",$L84="Withdrawn"),IF($N84="","",MAX(0,$N84-$E84)),IF('Lists'!$B$2="","",MAX(0,'Lists'!$B$2-$E84))))</f>
        <v/>
      </c>
      <c r="R84" s="17">
        <f>IF($A84="","",IF(OR($L84="Completed",$L84="Withdrawn"),"Closed",IF('Lists'!$B$2="","Set As-of Date",IF('Lists'!$B$3="","Set Due-Soon Window",IF('Lists'!$B$4="","Set Aging Threshold",IF($M84="","Missing Follow-Up",IF($M84&lt;'Lists'!$B$2,"Overdue",IF($M84&lt;='Lists'!$B$2+'Lists'!$B$3,"Due Soon",IF(AND($Q84&lt;&gt;"",$Q84&gt;='Lists'!$B$4),"Aging","On Track")))))))))</f>
        <v/>
      </c>
      <c r="S84" s="18">
        <f>IF(COUNTA($A84:$P84)=0,"",IF($A84="","Missing Request ID",IF(COUNTIF($A$2:$A$121,$A84)&gt;1,"Duplicate Request ID",IF('Lists'!$B$2="","Set As-of Date",IF(OR($B84="",$C84="",$D84="",$E84="",$F84="",$G84="",$H84="",$I84="",$K84="",$L84=""),"Missing Required",IF(OR(COUNTIF('Lists'!$E$2:$E$11,$D84)=0,COUNTIF('Lists'!$F$2:$F$3,$H84)=0,COUNTIF('Lists'!$G$2:$G$3,$I84)=0,COUNTIF('Lists'!$H$2:$H$8,$L84)=0),"Invalid List Value",IF(OR($E84&gt;'Lists'!$B$2,AND($J84&lt;&gt;"",$J84&gt;'Lists'!$B$2),$K84&gt;'Lists'!$B$2,AND($N84&lt;&gt;"",$N84&gt;'Lists'!$B$2)),"Future Activity Date",IF(OR(AND($J84&lt;&gt;"",$J84&lt;$E84),$K84&lt;$E84,AND($M84&lt;&gt;"",$M84&lt;$E84),AND($N84&lt;&gt;"",$N84&lt;$E84)),"Review Date Order",IF(AND(OR($L84="Sent for Processing",$L84="Processing",$L84="Completed"),$J84=""),"Missing Sent Date",IF(AND(OR($L84="Completed",$L84="Withdrawn"),$N84=""),"Missing Closed Date",IF(AND($L84="Completed",$O84=""),"Missing Completion Reference",IF(AND($L84&lt;&gt;"Completed",$O84&lt;&gt;""),"Completion Reference Conflict",IF(AND($L84&lt;&gt;"Completed",$L84&lt;&gt;"Withdrawn",$N84&lt;&gt;""),"Closed Date Conflict",IF(AND(OR($L84="Completed",$L84="Withdrawn"),$M84&lt;&gt;""),"Closed Follow-Up Conflict","OK"))))))))))))))</f>
        <v/>
      </c>
    </row>
    <row r="85" ht="24" customHeight="1">
      <c r="A85" s="13" t="n"/>
      <c r="B85" s="13" t="n"/>
      <c r="C85" s="13" t="n"/>
      <c r="D85" s="13" t="n"/>
      <c r="E85" s="14" t="n"/>
      <c r="F85" s="14" t="n"/>
      <c r="G85" s="15" t="n"/>
      <c r="H85" s="13" t="n"/>
      <c r="I85" s="13" t="n"/>
      <c r="J85" s="14" t="n"/>
      <c r="K85" s="14" t="n"/>
      <c r="L85" s="13" t="n"/>
      <c r="M85" s="14" t="n"/>
      <c r="N85" s="14" t="n"/>
      <c r="O85" s="13" t="n"/>
      <c r="P85" s="15" t="n"/>
      <c r="Q85" s="16">
        <f>IF(OR($A85="",$E85=""),"",IF(OR($L85="Completed",$L85="Withdrawn"),IF($N85="","",MAX(0,$N85-$E85)),IF('Lists'!$B$2="","",MAX(0,'Lists'!$B$2-$E85))))</f>
        <v/>
      </c>
      <c r="R85" s="17">
        <f>IF($A85="","",IF(OR($L85="Completed",$L85="Withdrawn"),"Closed",IF('Lists'!$B$2="","Set As-of Date",IF('Lists'!$B$3="","Set Due-Soon Window",IF('Lists'!$B$4="","Set Aging Threshold",IF($M85="","Missing Follow-Up",IF($M85&lt;'Lists'!$B$2,"Overdue",IF($M85&lt;='Lists'!$B$2+'Lists'!$B$3,"Due Soon",IF(AND($Q85&lt;&gt;"",$Q85&gt;='Lists'!$B$4),"Aging","On Track")))))))))</f>
        <v/>
      </c>
      <c r="S85" s="18">
        <f>IF(COUNTA($A85:$P85)=0,"",IF($A85="","Missing Request ID",IF(COUNTIF($A$2:$A$121,$A85)&gt;1,"Duplicate Request ID",IF('Lists'!$B$2="","Set As-of Date",IF(OR($B85="",$C85="",$D85="",$E85="",$F85="",$G85="",$H85="",$I85="",$K85="",$L85=""),"Missing Required",IF(OR(COUNTIF('Lists'!$E$2:$E$11,$D85)=0,COUNTIF('Lists'!$F$2:$F$3,$H85)=0,COUNTIF('Lists'!$G$2:$G$3,$I85)=0,COUNTIF('Lists'!$H$2:$H$8,$L85)=0),"Invalid List Value",IF(OR($E85&gt;'Lists'!$B$2,AND($J85&lt;&gt;"",$J85&gt;'Lists'!$B$2),$K85&gt;'Lists'!$B$2,AND($N85&lt;&gt;"",$N85&gt;'Lists'!$B$2)),"Future Activity Date",IF(OR(AND($J85&lt;&gt;"",$J85&lt;$E85),$K85&lt;$E85,AND($M85&lt;&gt;"",$M85&lt;$E85),AND($N85&lt;&gt;"",$N85&lt;$E85)),"Review Date Order",IF(AND(OR($L85="Sent for Processing",$L85="Processing",$L85="Completed"),$J85=""),"Missing Sent Date",IF(AND(OR($L85="Completed",$L85="Withdrawn"),$N85=""),"Missing Closed Date",IF(AND($L85="Completed",$O85=""),"Missing Completion Reference",IF(AND($L85&lt;&gt;"Completed",$O85&lt;&gt;""),"Completion Reference Conflict",IF(AND($L85&lt;&gt;"Completed",$L85&lt;&gt;"Withdrawn",$N85&lt;&gt;""),"Closed Date Conflict",IF(AND(OR($L85="Completed",$L85="Withdrawn"),$M85&lt;&gt;""),"Closed Follow-Up Conflict","OK"))))))))))))))</f>
        <v/>
      </c>
    </row>
    <row r="86" ht="24" customHeight="1">
      <c r="A86" s="13" t="n"/>
      <c r="B86" s="13" t="n"/>
      <c r="C86" s="13" t="n"/>
      <c r="D86" s="13" t="n"/>
      <c r="E86" s="14" t="n"/>
      <c r="F86" s="14" t="n"/>
      <c r="G86" s="15" t="n"/>
      <c r="H86" s="13" t="n"/>
      <c r="I86" s="13" t="n"/>
      <c r="J86" s="14" t="n"/>
      <c r="K86" s="14" t="n"/>
      <c r="L86" s="13" t="n"/>
      <c r="M86" s="14" t="n"/>
      <c r="N86" s="14" t="n"/>
      <c r="O86" s="13" t="n"/>
      <c r="P86" s="15" t="n"/>
      <c r="Q86" s="16">
        <f>IF(OR($A86="",$E86=""),"",IF(OR($L86="Completed",$L86="Withdrawn"),IF($N86="","",MAX(0,$N86-$E86)),IF('Lists'!$B$2="","",MAX(0,'Lists'!$B$2-$E86))))</f>
        <v/>
      </c>
      <c r="R86" s="17">
        <f>IF($A86="","",IF(OR($L86="Completed",$L86="Withdrawn"),"Closed",IF('Lists'!$B$2="","Set As-of Date",IF('Lists'!$B$3="","Set Due-Soon Window",IF('Lists'!$B$4="","Set Aging Threshold",IF($M86="","Missing Follow-Up",IF($M86&lt;'Lists'!$B$2,"Overdue",IF($M86&lt;='Lists'!$B$2+'Lists'!$B$3,"Due Soon",IF(AND($Q86&lt;&gt;"",$Q86&gt;='Lists'!$B$4),"Aging","On Track")))))))))</f>
        <v/>
      </c>
      <c r="S86" s="18">
        <f>IF(COUNTA($A86:$P86)=0,"",IF($A86="","Missing Request ID",IF(COUNTIF($A$2:$A$121,$A86)&gt;1,"Duplicate Request ID",IF('Lists'!$B$2="","Set As-of Date",IF(OR($B86="",$C86="",$D86="",$E86="",$F86="",$G86="",$H86="",$I86="",$K86="",$L86=""),"Missing Required",IF(OR(COUNTIF('Lists'!$E$2:$E$11,$D86)=0,COUNTIF('Lists'!$F$2:$F$3,$H86)=0,COUNTIF('Lists'!$G$2:$G$3,$I86)=0,COUNTIF('Lists'!$H$2:$H$8,$L86)=0),"Invalid List Value",IF(OR($E86&gt;'Lists'!$B$2,AND($J86&lt;&gt;"",$J86&gt;'Lists'!$B$2),$K86&gt;'Lists'!$B$2,AND($N86&lt;&gt;"",$N86&gt;'Lists'!$B$2)),"Future Activity Date",IF(OR(AND($J86&lt;&gt;"",$J86&lt;$E86),$K86&lt;$E86,AND($M86&lt;&gt;"",$M86&lt;$E86),AND($N86&lt;&gt;"",$N86&lt;$E86)),"Review Date Order",IF(AND(OR($L86="Sent for Processing",$L86="Processing",$L86="Completed"),$J86=""),"Missing Sent Date",IF(AND(OR($L86="Completed",$L86="Withdrawn"),$N86=""),"Missing Closed Date",IF(AND($L86="Completed",$O86=""),"Missing Completion Reference",IF(AND($L86&lt;&gt;"Completed",$O86&lt;&gt;""),"Completion Reference Conflict",IF(AND($L86&lt;&gt;"Completed",$L86&lt;&gt;"Withdrawn",$N86&lt;&gt;""),"Closed Date Conflict",IF(AND(OR($L86="Completed",$L86="Withdrawn"),$M86&lt;&gt;""),"Closed Follow-Up Conflict","OK"))))))))))))))</f>
        <v/>
      </c>
    </row>
    <row r="87" ht="24" customHeight="1">
      <c r="A87" s="13" t="n"/>
      <c r="B87" s="13" t="n"/>
      <c r="C87" s="13" t="n"/>
      <c r="D87" s="13" t="n"/>
      <c r="E87" s="14" t="n"/>
      <c r="F87" s="14" t="n"/>
      <c r="G87" s="15" t="n"/>
      <c r="H87" s="13" t="n"/>
      <c r="I87" s="13" t="n"/>
      <c r="J87" s="14" t="n"/>
      <c r="K87" s="14" t="n"/>
      <c r="L87" s="13" t="n"/>
      <c r="M87" s="14" t="n"/>
      <c r="N87" s="14" t="n"/>
      <c r="O87" s="13" t="n"/>
      <c r="P87" s="15" t="n"/>
      <c r="Q87" s="16">
        <f>IF(OR($A87="",$E87=""),"",IF(OR($L87="Completed",$L87="Withdrawn"),IF($N87="","",MAX(0,$N87-$E87)),IF('Lists'!$B$2="","",MAX(0,'Lists'!$B$2-$E87))))</f>
        <v/>
      </c>
      <c r="R87" s="17">
        <f>IF($A87="","",IF(OR($L87="Completed",$L87="Withdrawn"),"Closed",IF('Lists'!$B$2="","Set As-of Date",IF('Lists'!$B$3="","Set Due-Soon Window",IF('Lists'!$B$4="","Set Aging Threshold",IF($M87="","Missing Follow-Up",IF($M87&lt;'Lists'!$B$2,"Overdue",IF($M87&lt;='Lists'!$B$2+'Lists'!$B$3,"Due Soon",IF(AND($Q87&lt;&gt;"",$Q87&gt;='Lists'!$B$4),"Aging","On Track")))))))))</f>
        <v/>
      </c>
      <c r="S87" s="18">
        <f>IF(COUNTA($A87:$P87)=0,"",IF($A87="","Missing Request ID",IF(COUNTIF($A$2:$A$121,$A87)&gt;1,"Duplicate Request ID",IF('Lists'!$B$2="","Set As-of Date",IF(OR($B87="",$C87="",$D87="",$E87="",$F87="",$G87="",$H87="",$I87="",$K87="",$L87=""),"Missing Required",IF(OR(COUNTIF('Lists'!$E$2:$E$11,$D87)=0,COUNTIF('Lists'!$F$2:$F$3,$H87)=0,COUNTIF('Lists'!$G$2:$G$3,$I87)=0,COUNTIF('Lists'!$H$2:$H$8,$L87)=0),"Invalid List Value",IF(OR($E87&gt;'Lists'!$B$2,AND($J87&lt;&gt;"",$J87&gt;'Lists'!$B$2),$K87&gt;'Lists'!$B$2,AND($N87&lt;&gt;"",$N87&gt;'Lists'!$B$2)),"Future Activity Date",IF(OR(AND($J87&lt;&gt;"",$J87&lt;$E87),$K87&lt;$E87,AND($M87&lt;&gt;"",$M87&lt;$E87),AND($N87&lt;&gt;"",$N87&lt;$E87)),"Review Date Order",IF(AND(OR($L87="Sent for Processing",$L87="Processing",$L87="Completed"),$J87=""),"Missing Sent Date",IF(AND(OR($L87="Completed",$L87="Withdrawn"),$N87=""),"Missing Closed Date",IF(AND($L87="Completed",$O87=""),"Missing Completion Reference",IF(AND($L87&lt;&gt;"Completed",$O87&lt;&gt;""),"Completion Reference Conflict",IF(AND($L87&lt;&gt;"Completed",$L87&lt;&gt;"Withdrawn",$N87&lt;&gt;""),"Closed Date Conflict",IF(AND(OR($L87="Completed",$L87="Withdrawn"),$M87&lt;&gt;""),"Closed Follow-Up Conflict","OK"))))))))))))))</f>
        <v/>
      </c>
    </row>
    <row r="88" ht="24" customHeight="1">
      <c r="A88" s="13" t="n"/>
      <c r="B88" s="13" t="n"/>
      <c r="C88" s="13" t="n"/>
      <c r="D88" s="13" t="n"/>
      <c r="E88" s="14" t="n"/>
      <c r="F88" s="14" t="n"/>
      <c r="G88" s="15" t="n"/>
      <c r="H88" s="13" t="n"/>
      <c r="I88" s="13" t="n"/>
      <c r="J88" s="14" t="n"/>
      <c r="K88" s="14" t="n"/>
      <c r="L88" s="13" t="n"/>
      <c r="M88" s="14" t="n"/>
      <c r="N88" s="14" t="n"/>
      <c r="O88" s="13" t="n"/>
      <c r="P88" s="15" t="n"/>
      <c r="Q88" s="16">
        <f>IF(OR($A88="",$E88=""),"",IF(OR($L88="Completed",$L88="Withdrawn"),IF($N88="","",MAX(0,$N88-$E88)),IF('Lists'!$B$2="","",MAX(0,'Lists'!$B$2-$E88))))</f>
        <v/>
      </c>
      <c r="R88" s="17">
        <f>IF($A88="","",IF(OR($L88="Completed",$L88="Withdrawn"),"Closed",IF('Lists'!$B$2="","Set As-of Date",IF('Lists'!$B$3="","Set Due-Soon Window",IF('Lists'!$B$4="","Set Aging Threshold",IF($M88="","Missing Follow-Up",IF($M88&lt;'Lists'!$B$2,"Overdue",IF($M88&lt;='Lists'!$B$2+'Lists'!$B$3,"Due Soon",IF(AND($Q88&lt;&gt;"",$Q88&gt;='Lists'!$B$4),"Aging","On Track")))))))))</f>
        <v/>
      </c>
      <c r="S88" s="18">
        <f>IF(COUNTA($A88:$P88)=0,"",IF($A88="","Missing Request ID",IF(COUNTIF($A$2:$A$121,$A88)&gt;1,"Duplicate Request ID",IF('Lists'!$B$2="","Set As-of Date",IF(OR($B88="",$C88="",$D88="",$E88="",$F88="",$G88="",$H88="",$I88="",$K88="",$L88=""),"Missing Required",IF(OR(COUNTIF('Lists'!$E$2:$E$11,$D88)=0,COUNTIF('Lists'!$F$2:$F$3,$H88)=0,COUNTIF('Lists'!$G$2:$G$3,$I88)=0,COUNTIF('Lists'!$H$2:$H$8,$L88)=0),"Invalid List Value",IF(OR($E88&gt;'Lists'!$B$2,AND($J88&lt;&gt;"",$J88&gt;'Lists'!$B$2),$K88&gt;'Lists'!$B$2,AND($N88&lt;&gt;"",$N88&gt;'Lists'!$B$2)),"Future Activity Date",IF(OR(AND($J88&lt;&gt;"",$J88&lt;$E88),$K88&lt;$E88,AND($M88&lt;&gt;"",$M88&lt;$E88),AND($N88&lt;&gt;"",$N88&lt;$E88)),"Review Date Order",IF(AND(OR($L88="Sent for Processing",$L88="Processing",$L88="Completed"),$J88=""),"Missing Sent Date",IF(AND(OR($L88="Completed",$L88="Withdrawn"),$N88=""),"Missing Closed Date",IF(AND($L88="Completed",$O88=""),"Missing Completion Reference",IF(AND($L88&lt;&gt;"Completed",$O88&lt;&gt;""),"Completion Reference Conflict",IF(AND($L88&lt;&gt;"Completed",$L88&lt;&gt;"Withdrawn",$N88&lt;&gt;""),"Closed Date Conflict",IF(AND(OR($L88="Completed",$L88="Withdrawn"),$M88&lt;&gt;""),"Closed Follow-Up Conflict","OK"))))))))))))))</f>
        <v/>
      </c>
    </row>
    <row r="89" ht="24" customHeight="1">
      <c r="A89" s="13" t="n"/>
      <c r="B89" s="13" t="n"/>
      <c r="C89" s="13" t="n"/>
      <c r="D89" s="13" t="n"/>
      <c r="E89" s="14" t="n"/>
      <c r="F89" s="14" t="n"/>
      <c r="G89" s="15" t="n"/>
      <c r="H89" s="13" t="n"/>
      <c r="I89" s="13" t="n"/>
      <c r="J89" s="14" t="n"/>
      <c r="K89" s="14" t="n"/>
      <c r="L89" s="13" t="n"/>
      <c r="M89" s="14" t="n"/>
      <c r="N89" s="14" t="n"/>
      <c r="O89" s="13" t="n"/>
      <c r="P89" s="15" t="n"/>
      <c r="Q89" s="16">
        <f>IF(OR($A89="",$E89=""),"",IF(OR($L89="Completed",$L89="Withdrawn"),IF($N89="","",MAX(0,$N89-$E89)),IF('Lists'!$B$2="","",MAX(0,'Lists'!$B$2-$E89))))</f>
        <v/>
      </c>
      <c r="R89" s="17">
        <f>IF($A89="","",IF(OR($L89="Completed",$L89="Withdrawn"),"Closed",IF('Lists'!$B$2="","Set As-of Date",IF('Lists'!$B$3="","Set Due-Soon Window",IF('Lists'!$B$4="","Set Aging Threshold",IF($M89="","Missing Follow-Up",IF($M89&lt;'Lists'!$B$2,"Overdue",IF($M89&lt;='Lists'!$B$2+'Lists'!$B$3,"Due Soon",IF(AND($Q89&lt;&gt;"",$Q89&gt;='Lists'!$B$4),"Aging","On Track")))))))))</f>
        <v/>
      </c>
      <c r="S89" s="18">
        <f>IF(COUNTA($A89:$P89)=0,"",IF($A89="","Missing Request ID",IF(COUNTIF($A$2:$A$121,$A89)&gt;1,"Duplicate Request ID",IF('Lists'!$B$2="","Set As-of Date",IF(OR($B89="",$C89="",$D89="",$E89="",$F89="",$G89="",$H89="",$I89="",$K89="",$L89=""),"Missing Required",IF(OR(COUNTIF('Lists'!$E$2:$E$11,$D89)=0,COUNTIF('Lists'!$F$2:$F$3,$H89)=0,COUNTIF('Lists'!$G$2:$G$3,$I89)=0,COUNTIF('Lists'!$H$2:$H$8,$L89)=0),"Invalid List Value",IF(OR($E89&gt;'Lists'!$B$2,AND($J89&lt;&gt;"",$J89&gt;'Lists'!$B$2),$K89&gt;'Lists'!$B$2,AND($N89&lt;&gt;"",$N89&gt;'Lists'!$B$2)),"Future Activity Date",IF(OR(AND($J89&lt;&gt;"",$J89&lt;$E89),$K89&lt;$E89,AND($M89&lt;&gt;"",$M89&lt;$E89),AND($N89&lt;&gt;"",$N89&lt;$E89)),"Review Date Order",IF(AND(OR($L89="Sent for Processing",$L89="Processing",$L89="Completed"),$J89=""),"Missing Sent Date",IF(AND(OR($L89="Completed",$L89="Withdrawn"),$N89=""),"Missing Closed Date",IF(AND($L89="Completed",$O89=""),"Missing Completion Reference",IF(AND($L89&lt;&gt;"Completed",$O89&lt;&gt;""),"Completion Reference Conflict",IF(AND($L89&lt;&gt;"Completed",$L89&lt;&gt;"Withdrawn",$N89&lt;&gt;""),"Closed Date Conflict",IF(AND(OR($L89="Completed",$L89="Withdrawn"),$M89&lt;&gt;""),"Closed Follow-Up Conflict","OK"))))))))))))))</f>
        <v/>
      </c>
    </row>
    <row r="90" ht="24" customHeight="1">
      <c r="A90" s="13" t="n"/>
      <c r="B90" s="13" t="n"/>
      <c r="C90" s="13" t="n"/>
      <c r="D90" s="13" t="n"/>
      <c r="E90" s="14" t="n"/>
      <c r="F90" s="14" t="n"/>
      <c r="G90" s="15" t="n"/>
      <c r="H90" s="13" t="n"/>
      <c r="I90" s="13" t="n"/>
      <c r="J90" s="14" t="n"/>
      <c r="K90" s="14" t="n"/>
      <c r="L90" s="13" t="n"/>
      <c r="M90" s="14" t="n"/>
      <c r="N90" s="14" t="n"/>
      <c r="O90" s="13" t="n"/>
      <c r="P90" s="15" t="n"/>
      <c r="Q90" s="16">
        <f>IF(OR($A90="",$E90=""),"",IF(OR($L90="Completed",$L90="Withdrawn"),IF($N90="","",MAX(0,$N90-$E90)),IF('Lists'!$B$2="","",MAX(0,'Lists'!$B$2-$E90))))</f>
        <v/>
      </c>
      <c r="R90" s="17">
        <f>IF($A90="","",IF(OR($L90="Completed",$L90="Withdrawn"),"Closed",IF('Lists'!$B$2="","Set As-of Date",IF('Lists'!$B$3="","Set Due-Soon Window",IF('Lists'!$B$4="","Set Aging Threshold",IF($M90="","Missing Follow-Up",IF($M90&lt;'Lists'!$B$2,"Overdue",IF($M90&lt;='Lists'!$B$2+'Lists'!$B$3,"Due Soon",IF(AND($Q90&lt;&gt;"",$Q90&gt;='Lists'!$B$4),"Aging","On Track")))))))))</f>
        <v/>
      </c>
      <c r="S90" s="18">
        <f>IF(COUNTA($A90:$P90)=0,"",IF($A90="","Missing Request ID",IF(COUNTIF($A$2:$A$121,$A90)&gt;1,"Duplicate Request ID",IF('Lists'!$B$2="","Set As-of Date",IF(OR($B90="",$C90="",$D90="",$E90="",$F90="",$G90="",$H90="",$I90="",$K90="",$L90=""),"Missing Required",IF(OR(COUNTIF('Lists'!$E$2:$E$11,$D90)=0,COUNTIF('Lists'!$F$2:$F$3,$H90)=0,COUNTIF('Lists'!$G$2:$G$3,$I90)=0,COUNTIF('Lists'!$H$2:$H$8,$L90)=0),"Invalid List Value",IF(OR($E90&gt;'Lists'!$B$2,AND($J90&lt;&gt;"",$J90&gt;'Lists'!$B$2),$K90&gt;'Lists'!$B$2,AND($N90&lt;&gt;"",$N90&gt;'Lists'!$B$2)),"Future Activity Date",IF(OR(AND($J90&lt;&gt;"",$J90&lt;$E90),$K90&lt;$E90,AND($M90&lt;&gt;"",$M90&lt;$E90),AND($N90&lt;&gt;"",$N90&lt;$E90)),"Review Date Order",IF(AND(OR($L90="Sent for Processing",$L90="Processing",$L90="Completed"),$J90=""),"Missing Sent Date",IF(AND(OR($L90="Completed",$L90="Withdrawn"),$N90=""),"Missing Closed Date",IF(AND($L90="Completed",$O90=""),"Missing Completion Reference",IF(AND($L90&lt;&gt;"Completed",$O90&lt;&gt;""),"Completion Reference Conflict",IF(AND($L90&lt;&gt;"Completed",$L90&lt;&gt;"Withdrawn",$N90&lt;&gt;""),"Closed Date Conflict",IF(AND(OR($L90="Completed",$L90="Withdrawn"),$M90&lt;&gt;""),"Closed Follow-Up Conflict","OK"))))))))))))))</f>
        <v/>
      </c>
    </row>
    <row r="91" ht="24" customHeight="1">
      <c r="A91" s="13" t="n"/>
      <c r="B91" s="13" t="n"/>
      <c r="C91" s="13" t="n"/>
      <c r="D91" s="13" t="n"/>
      <c r="E91" s="14" t="n"/>
      <c r="F91" s="14" t="n"/>
      <c r="G91" s="15" t="n"/>
      <c r="H91" s="13" t="n"/>
      <c r="I91" s="13" t="n"/>
      <c r="J91" s="14" t="n"/>
      <c r="K91" s="14" t="n"/>
      <c r="L91" s="13" t="n"/>
      <c r="M91" s="14" t="n"/>
      <c r="N91" s="14" t="n"/>
      <c r="O91" s="13" t="n"/>
      <c r="P91" s="15" t="n"/>
      <c r="Q91" s="16">
        <f>IF(OR($A91="",$E91=""),"",IF(OR($L91="Completed",$L91="Withdrawn"),IF($N91="","",MAX(0,$N91-$E91)),IF('Lists'!$B$2="","",MAX(0,'Lists'!$B$2-$E91))))</f>
        <v/>
      </c>
      <c r="R91" s="17">
        <f>IF($A91="","",IF(OR($L91="Completed",$L91="Withdrawn"),"Closed",IF('Lists'!$B$2="","Set As-of Date",IF('Lists'!$B$3="","Set Due-Soon Window",IF('Lists'!$B$4="","Set Aging Threshold",IF($M91="","Missing Follow-Up",IF($M91&lt;'Lists'!$B$2,"Overdue",IF($M91&lt;='Lists'!$B$2+'Lists'!$B$3,"Due Soon",IF(AND($Q91&lt;&gt;"",$Q91&gt;='Lists'!$B$4),"Aging","On Track")))))))))</f>
        <v/>
      </c>
      <c r="S91" s="18">
        <f>IF(COUNTA($A91:$P91)=0,"",IF($A91="","Missing Request ID",IF(COUNTIF($A$2:$A$121,$A91)&gt;1,"Duplicate Request ID",IF('Lists'!$B$2="","Set As-of Date",IF(OR($B91="",$C91="",$D91="",$E91="",$F91="",$G91="",$H91="",$I91="",$K91="",$L91=""),"Missing Required",IF(OR(COUNTIF('Lists'!$E$2:$E$11,$D91)=0,COUNTIF('Lists'!$F$2:$F$3,$H91)=0,COUNTIF('Lists'!$G$2:$G$3,$I91)=0,COUNTIF('Lists'!$H$2:$H$8,$L91)=0),"Invalid List Value",IF(OR($E91&gt;'Lists'!$B$2,AND($J91&lt;&gt;"",$J91&gt;'Lists'!$B$2),$K91&gt;'Lists'!$B$2,AND($N91&lt;&gt;"",$N91&gt;'Lists'!$B$2)),"Future Activity Date",IF(OR(AND($J91&lt;&gt;"",$J91&lt;$E91),$K91&lt;$E91,AND($M91&lt;&gt;"",$M91&lt;$E91),AND($N91&lt;&gt;"",$N91&lt;$E91)),"Review Date Order",IF(AND(OR($L91="Sent for Processing",$L91="Processing",$L91="Completed"),$J91=""),"Missing Sent Date",IF(AND(OR($L91="Completed",$L91="Withdrawn"),$N91=""),"Missing Closed Date",IF(AND($L91="Completed",$O91=""),"Missing Completion Reference",IF(AND($L91&lt;&gt;"Completed",$O91&lt;&gt;""),"Completion Reference Conflict",IF(AND($L91&lt;&gt;"Completed",$L91&lt;&gt;"Withdrawn",$N91&lt;&gt;""),"Closed Date Conflict",IF(AND(OR($L91="Completed",$L91="Withdrawn"),$M91&lt;&gt;""),"Closed Follow-Up Conflict","OK"))))))))))))))</f>
        <v/>
      </c>
    </row>
    <row r="92" ht="24" customHeight="1">
      <c r="A92" s="13" t="n"/>
      <c r="B92" s="13" t="n"/>
      <c r="C92" s="13" t="n"/>
      <c r="D92" s="13" t="n"/>
      <c r="E92" s="14" t="n"/>
      <c r="F92" s="14" t="n"/>
      <c r="G92" s="15" t="n"/>
      <c r="H92" s="13" t="n"/>
      <c r="I92" s="13" t="n"/>
      <c r="J92" s="14" t="n"/>
      <c r="K92" s="14" t="n"/>
      <c r="L92" s="13" t="n"/>
      <c r="M92" s="14" t="n"/>
      <c r="N92" s="14" t="n"/>
      <c r="O92" s="13" t="n"/>
      <c r="P92" s="15" t="n"/>
      <c r="Q92" s="16">
        <f>IF(OR($A92="",$E92=""),"",IF(OR($L92="Completed",$L92="Withdrawn"),IF($N92="","",MAX(0,$N92-$E92)),IF('Lists'!$B$2="","",MAX(0,'Lists'!$B$2-$E92))))</f>
        <v/>
      </c>
      <c r="R92" s="17">
        <f>IF($A92="","",IF(OR($L92="Completed",$L92="Withdrawn"),"Closed",IF('Lists'!$B$2="","Set As-of Date",IF('Lists'!$B$3="","Set Due-Soon Window",IF('Lists'!$B$4="","Set Aging Threshold",IF($M92="","Missing Follow-Up",IF($M92&lt;'Lists'!$B$2,"Overdue",IF($M92&lt;='Lists'!$B$2+'Lists'!$B$3,"Due Soon",IF(AND($Q92&lt;&gt;"",$Q92&gt;='Lists'!$B$4),"Aging","On Track")))))))))</f>
        <v/>
      </c>
      <c r="S92" s="18">
        <f>IF(COUNTA($A92:$P92)=0,"",IF($A92="","Missing Request ID",IF(COUNTIF($A$2:$A$121,$A92)&gt;1,"Duplicate Request ID",IF('Lists'!$B$2="","Set As-of Date",IF(OR($B92="",$C92="",$D92="",$E92="",$F92="",$G92="",$H92="",$I92="",$K92="",$L92=""),"Missing Required",IF(OR(COUNTIF('Lists'!$E$2:$E$11,$D92)=0,COUNTIF('Lists'!$F$2:$F$3,$H92)=0,COUNTIF('Lists'!$G$2:$G$3,$I92)=0,COUNTIF('Lists'!$H$2:$H$8,$L92)=0),"Invalid List Value",IF(OR($E92&gt;'Lists'!$B$2,AND($J92&lt;&gt;"",$J92&gt;'Lists'!$B$2),$K92&gt;'Lists'!$B$2,AND($N92&lt;&gt;"",$N92&gt;'Lists'!$B$2)),"Future Activity Date",IF(OR(AND($J92&lt;&gt;"",$J92&lt;$E92),$K92&lt;$E92,AND($M92&lt;&gt;"",$M92&lt;$E92),AND($N92&lt;&gt;"",$N92&lt;$E92)),"Review Date Order",IF(AND(OR($L92="Sent for Processing",$L92="Processing",$L92="Completed"),$J92=""),"Missing Sent Date",IF(AND(OR($L92="Completed",$L92="Withdrawn"),$N92=""),"Missing Closed Date",IF(AND($L92="Completed",$O92=""),"Missing Completion Reference",IF(AND($L92&lt;&gt;"Completed",$O92&lt;&gt;""),"Completion Reference Conflict",IF(AND($L92&lt;&gt;"Completed",$L92&lt;&gt;"Withdrawn",$N92&lt;&gt;""),"Closed Date Conflict",IF(AND(OR($L92="Completed",$L92="Withdrawn"),$M92&lt;&gt;""),"Closed Follow-Up Conflict","OK"))))))))))))))</f>
        <v/>
      </c>
    </row>
    <row r="93" ht="24" customHeight="1">
      <c r="A93" s="13" t="n"/>
      <c r="B93" s="13" t="n"/>
      <c r="C93" s="13" t="n"/>
      <c r="D93" s="13" t="n"/>
      <c r="E93" s="14" t="n"/>
      <c r="F93" s="14" t="n"/>
      <c r="G93" s="15" t="n"/>
      <c r="H93" s="13" t="n"/>
      <c r="I93" s="13" t="n"/>
      <c r="J93" s="14" t="n"/>
      <c r="K93" s="14" t="n"/>
      <c r="L93" s="13" t="n"/>
      <c r="M93" s="14" t="n"/>
      <c r="N93" s="14" t="n"/>
      <c r="O93" s="13" t="n"/>
      <c r="P93" s="15" t="n"/>
      <c r="Q93" s="16">
        <f>IF(OR($A93="",$E93=""),"",IF(OR($L93="Completed",$L93="Withdrawn"),IF($N93="","",MAX(0,$N93-$E93)),IF('Lists'!$B$2="","",MAX(0,'Lists'!$B$2-$E93))))</f>
        <v/>
      </c>
      <c r="R93" s="17">
        <f>IF($A93="","",IF(OR($L93="Completed",$L93="Withdrawn"),"Closed",IF('Lists'!$B$2="","Set As-of Date",IF('Lists'!$B$3="","Set Due-Soon Window",IF('Lists'!$B$4="","Set Aging Threshold",IF($M93="","Missing Follow-Up",IF($M93&lt;'Lists'!$B$2,"Overdue",IF($M93&lt;='Lists'!$B$2+'Lists'!$B$3,"Due Soon",IF(AND($Q93&lt;&gt;"",$Q93&gt;='Lists'!$B$4),"Aging","On Track")))))))))</f>
        <v/>
      </c>
      <c r="S93" s="18">
        <f>IF(COUNTA($A93:$P93)=0,"",IF($A93="","Missing Request ID",IF(COUNTIF($A$2:$A$121,$A93)&gt;1,"Duplicate Request ID",IF('Lists'!$B$2="","Set As-of Date",IF(OR($B93="",$C93="",$D93="",$E93="",$F93="",$G93="",$H93="",$I93="",$K93="",$L93=""),"Missing Required",IF(OR(COUNTIF('Lists'!$E$2:$E$11,$D93)=0,COUNTIF('Lists'!$F$2:$F$3,$H93)=0,COUNTIF('Lists'!$G$2:$G$3,$I93)=0,COUNTIF('Lists'!$H$2:$H$8,$L93)=0),"Invalid List Value",IF(OR($E93&gt;'Lists'!$B$2,AND($J93&lt;&gt;"",$J93&gt;'Lists'!$B$2),$K93&gt;'Lists'!$B$2,AND($N93&lt;&gt;"",$N93&gt;'Lists'!$B$2)),"Future Activity Date",IF(OR(AND($J93&lt;&gt;"",$J93&lt;$E93),$K93&lt;$E93,AND($M93&lt;&gt;"",$M93&lt;$E93),AND($N93&lt;&gt;"",$N93&lt;$E93)),"Review Date Order",IF(AND(OR($L93="Sent for Processing",$L93="Processing",$L93="Completed"),$J93=""),"Missing Sent Date",IF(AND(OR($L93="Completed",$L93="Withdrawn"),$N93=""),"Missing Closed Date",IF(AND($L93="Completed",$O93=""),"Missing Completion Reference",IF(AND($L93&lt;&gt;"Completed",$O93&lt;&gt;""),"Completion Reference Conflict",IF(AND($L93&lt;&gt;"Completed",$L93&lt;&gt;"Withdrawn",$N93&lt;&gt;""),"Closed Date Conflict",IF(AND(OR($L93="Completed",$L93="Withdrawn"),$M93&lt;&gt;""),"Closed Follow-Up Conflict","OK"))))))))))))))</f>
        <v/>
      </c>
    </row>
    <row r="94" ht="24" customHeight="1">
      <c r="A94" s="13" t="n"/>
      <c r="B94" s="13" t="n"/>
      <c r="C94" s="13" t="n"/>
      <c r="D94" s="13" t="n"/>
      <c r="E94" s="14" t="n"/>
      <c r="F94" s="14" t="n"/>
      <c r="G94" s="15" t="n"/>
      <c r="H94" s="13" t="n"/>
      <c r="I94" s="13" t="n"/>
      <c r="J94" s="14" t="n"/>
      <c r="K94" s="14" t="n"/>
      <c r="L94" s="13" t="n"/>
      <c r="M94" s="14" t="n"/>
      <c r="N94" s="14" t="n"/>
      <c r="O94" s="13" t="n"/>
      <c r="P94" s="15" t="n"/>
      <c r="Q94" s="16">
        <f>IF(OR($A94="",$E94=""),"",IF(OR($L94="Completed",$L94="Withdrawn"),IF($N94="","",MAX(0,$N94-$E94)),IF('Lists'!$B$2="","",MAX(0,'Lists'!$B$2-$E94))))</f>
        <v/>
      </c>
      <c r="R94" s="17">
        <f>IF($A94="","",IF(OR($L94="Completed",$L94="Withdrawn"),"Closed",IF('Lists'!$B$2="","Set As-of Date",IF('Lists'!$B$3="","Set Due-Soon Window",IF('Lists'!$B$4="","Set Aging Threshold",IF($M94="","Missing Follow-Up",IF($M94&lt;'Lists'!$B$2,"Overdue",IF($M94&lt;='Lists'!$B$2+'Lists'!$B$3,"Due Soon",IF(AND($Q94&lt;&gt;"",$Q94&gt;='Lists'!$B$4),"Aging","On Track")))))))))</f>
        <v/>
      </c>
      <c r="S94" s="18">
        <f>IF(COUNTA($A94:$P94)=0,"",IF($A94="","Missing Request ID",IF(COUNTIF($A$2:$A$121,$A94)&gt;1,"Duplicate Request ID",IF('Lists'!$B$2="","Set As-of Date",IF(OR($B94="",$C94="",$D94="",$E94="",$F94="",$G94="",$H94="",$I94="",$K94="",$L94=""),"Missing Required",IF(OR(COUNTIF('Lists'!$E$2:$E$11,$D94)=0,COUNTIF('Lists'!$F$2:$F$3,$H94)=0,COUNTIF('Lists'!$G$2:$G$3,$I94)=0,COUNTIF('Lists'!$H$2:$H$8,$L94)=0),"Invalid List Value",IF(OR($E94&gt;'Lists'!$B$2,AND($J94&lt;&gt;"",$J94&gt;'Lists'!$B$2),$K94&gt;'Lists'!$B$2,AND($N94&lt;&gt;"",$N94&gt;'Lists'!$B$2)),"Future Activity Date",IF(OR(AND($J94&lt;&gt;"",$J94&lt;$E94),$K94&lt;$E94,AND($M94&lt;&gt;"",$M94&lt;$E94),AND($N94&lt;&gt;"",$N94&lt;$E94)),"Review Date Order",IF(AND(OR($L94="Sent for Processing",$L94="Processing",$L94="Completed"),$J94=""),"Missing Sent Date",IF(AND(OR($L94="Completed",$L94="Withdrawn"),$N94=""),"Missing Closed Date",IF(AND($L94="Completed",$O94=""),"Missing Completion Reference",IF(AND($L94&lt;&gt;"Completed",$O94&lt;&gt;""),"Completion Reference Conflict",IF(AND($L94&lt;&gt;"Completed",$L94&lt;&gt;"Withdrawn",$N94&lt;&gt;""),"Closed Date Conflict",IF(AND(OR($L94="Completed",$L94="Withdrawn"),$M94&lt;&gt;""),"Closed Follow-Up Conflict","OK"))))))))))))))</f>
        <v/>
      </c>
    </row>
    <row r="95" ht="24" customHeight="1">
      <c r="A95" s="13" t="n"/>
      <c r="B95" s="13" t="n"/>
      <c r="C95" s="13" t="n"/>
      <c r="D95" s="13" t="n"/>
      <c r="E95" s="14" t="n"/>
      <c r="F95" s="14" t="n"/>
      <c r="G95" s="15" t="n"/>
      <c r="H95" s="13" t="n"/>
      <c r="I95" s="13" t="n"/>
      <c r="J95" s="14" t="n"/>
      <c r="K95" s="14" t="n"/>
      <c r="L95" s="13" t="n"/>
      <c r="M95" s="14" t="n"/>
      <c r="N95" s="14" t="n"/>
      <c r="O95" s="13" t="n"/>
      <c r="P95" s="15" t="n"/>
      <c r="Q95" s="16">
        <f>IF(OR($A95="",$E95=""),"",IF(OR($L95="Completed",$L95="Withdrawn"),IF($N95="","",MAX(0,$N95-$E95)),IF('Lists'!$B$2="","",MAX(0,'Lists'!$B$2-$E95))))</f>
        <v/>
      </c>
      <c r="R95" s="17">
        <f>IF($A95="","",IF(OR($L95="Completed",$L95="Withdrawn"),"Closed",IF('Lists'!$B$2="","Set As-of Date",IF('Lists'!$B$3="","Set Due-Soon Window",IF('Lists'!$B$4="","Set Aging Threshold",IF($M95="","Missing Follow-Up",IF($M95&lt;'Lists'!$B$2,"Overdue",IF($M95&lt;='Lists'!$B$2+'Lists'!$B$3,"Due Soon",IF(AND($Q95&lt;&gt;"",$Q95&gt;='Lists'!$B$4),"Aging","On Track")))))))))</f>
        <v/>
      </c>
      <c r="S95" s="18">
        <f>IF(COUNTA($A95:$P95)=0,"",IF($A95="","Missing Request ID",IF(COUNTIF($A$2:$A$121,$A95)&gt;1,"Duplicate Request ID",IF('Lists'!$B$2="","Set As-of Date",IF(OR($B95="",$C95="",$D95="",$E95="",$F95="",$G95="",$H95="",$I95="",$K95="",$L95=""),"Missing Required",IF(OR(COUNTIF('Lists'!$E$2:$E$11,$D95)=0,COUNTIF('Lists'!$F$2:$F$3,$H95)=0,COUNTIF('Lists'!$G$2:$G$3,$I95)=0,COUNTIF('Lists'!$H$2:$H$8,$L95)=0),"Invalid List Value",IF(OR($E95&gt;'Lists'!$B$2,AND($J95&lt;&gt;"",$J95&gt;'Lists'!$B$2),$K95&gt;'Lists'!$B$2,AND($N95&lt;&gt;"",$N95&gt;'Lists'!$B$2)),"Future Activity Date",IF(OR(AND($J95&lt;&gt;"",$J95&lt;$E95),$K95&lt;$E95,AND($M95&lt;&gt;"",$M95&lt;$E95),AND($N95&lt;&gt;"",$N95&lt;$E95)),"Review Date Order",IF(AND(OR($L95="Sent for Processing",$L95="Processing",$L95="Completed"),$J95=""),"Missing Sent Date",IF(AND(OR($L95="Completed",$L95="Withdrawn"),$N95=""),"Missing Closed Date",IF(AND($L95="Completed",$O95=""),"Missing Completion Reference",IF(AND($L95&lt;&gt;"Completed",$O95&lt;&gt;""),"Completion Reference Conflict",IF(AND($L95&lt;&gt;"Completed",$L95&lt;&gt;"Withdrawn",$N95&lt;&gt;""),"Closed Date Conflict",IF(AND(OR($L95="Completed",$L95="Withdrawn"),$M95&lt;&gt;""),"Closed Follow-Up Conflict","OK"))))))))))))))</f>
        <v/>
      </c>
    </row>
    <row r="96" ht="24" customHeight="1">
      <c r="A96" s="13" t="n"/>
      <c r="B96" s="13" t="n"/>
      <c r="C96" s="13" t="n"/>
      <c r="D96" s="13" t="n"/>
      <c r="E96" s="14" t="n"/>
      <c r="F96" s="14" t="n"/>
      <c r="G96" s="15" t="n"/>
      <c r="H96" s="13" t="n"/>
      <c r="I96" s="13" t="n"/>
      <c r="J96" s="14" t="n"/>
      <c r="K96" s="14" t="n"/>
      <c r="L96" s="13" t="n"/>
      <c r="M96" s="14" t="n"/>
      <c r="N96" s="14" t="n"/>
      <c r="O96" s="13" t="n"/>
      <c r="P96" s="15" t="n"/>
      <c r="Q96" s="16">
        <f>IF(OR($A96="",$E96=""),"",IF(OR($L96="Completed",$L96="Withdrawn"),IF($N96="","",MAX(0,$N96-$E96)),IF('Lists'!$B$2="","",MAX(0,'Lists'!$B$2-$E96))))</f>
        <v/>
      </c>
      <c r="R96" s="17">
        <f>IF($A96="","",IF(OR($L96="Completed",$L96="Withdrawn"),"Closed",IF('Lists'!$B$2="","Set As-of Date",IF('Lists'!$B$3="","Set Due-Soon Window",IF('Lists'!$B$4="","Set Aging Threshold",IF($M96="","Missing Follow-Up",IF($M96&lt;'Lists'!$B$2,"Overdue",IF($M96&lt;='Lists'!$B$2+'Lists'!$B$3,"Due Soon",IF(AND($Q96&lt;&gt;"",$Q96&gt;='Lists'!$B$4),"Aging","On Track")))))))))</f>
        <v/>
      </c>
      <c r="S96" s="18">
        <f>IF(COUNTA($A96:$P96)=0,"",IF($A96="","Missing Request ID",IF(COUNTIF($A$2:$A$121,$A96)&gt;1,"Duplicate Request ID",IF('Lists'!$B$2="","Set As-of Date",IF(OR($B96="",$C96="",$D96="",$E96="",$F96="",$G96="",$H96="",$I96="",$K96="",$L96=""),"Missing Required",IF(OR(COUNTIF('Lists'!$E$2:$E$11,$D96)=0,COUNTIF('Lists'!$F$2:$F$3,$H96)=0,COUNTIF('Lists'!$G$2:$G$3,$I96)=0,COUNTIF('Lists'!$H$2:$H$8,$L96)=0),"Invalid List Value",IF(OR($E96&gt;'Lists'!$B$2,AND($J96&lt;&gt;"",$J96&gt;'Lists'!$B$2),$K96&gt;'Lists'!$B$2,AND($N96&lt;&gt;"",$N96&gt;'Lists'!$B$2)),"Future Activity Date",IF(OR(AND($J96&lt;&gt;"",$J96&lt;$E96),$K96&lt;$E96,AND($M96&lt;&gt;"",$M96&lt;$E96),AND($N96&lt;&gt;"",$N96&lt;$E96)),"Review Date Order",IF(AND(OR($L96="Sent for Processing",$L96="Processing",$L96="Completed"),$J96=""),"Missing Sent Date",IF(AND(OR($L96="Completed",$L96="Withdrawn"),$N96=""),"Missing Closed Date",IF(AND($L96="Completed",$O96=""),"Missing Completion Reference",IF(AND($L96&lt;&gt;"Completed",$O96&lt;&gt;""),"Completion Reference Conflict",IF(AND($L96&lt;&gt;"Completed",$L96&lt;&gt;"Withdrawn",$N96&lt;&gt;""),"Closed Date Conflict",IF(AND(OR($L96="Completed",$L96="Withdrawn"),$M96&lt;&gt;""),"Closed Follow-Up Conflict","OK"))))))))))))))</f>
        <v/>
      </c>
    </row>
    <row r="97" ht="24" customHeight="1">
      <c r="A97" s="13" t="n"/>
      <c r="B97" s="13" t="n"/>
      <c r="C97" s="13" t="n"/>
      <c r="D97" s="13" t="n"/>
      <c r="E97" s="14" t="n"/>
      <c r="F97" s="14" t="n"/>
      <c r="G97" s="15" t="n"/>
      <c r="H97" s="13" t="n"/>
      <c r="I97" s="13" t="n"/>
      <c r="J97" s="14" t="n"/>
      <c r="K97" s="14" t="n"/>
      <c r="L97" s="13" t="n"/>
      <c r="M97" s="14" t="n"/>
      <c r="N97" s="14" t="n"/>
      <c r="O97" s="13" t="n"/>
      <c r="P97" s="15" t="n"/>
      <c r="Q97" s="16">
        <f>IF(OR($A97="",$E97=""),"",IF(OR($L97="Completed",$L97="Withdrawn"),IF($N97="","",MAX(0,$N97-$E97)),IF('Lists'!$B$2="","",MAX(0,'Lists'!$B$2-$E97))))</f>
        <v/>
      </c>
      <c r="R97" s="17">
        <f>IF($A97="","",IF(OR($L97="Completed",$L97="Withdrawn"),"Closed",IF('Lists'!$B$2="","Set As-of Date",IF('Lists'!$B$3="","Set Due-Soon Window",IF('Lists'!$B$4="","Set Aging Threshold",IF($M97="","Missing Follow-Up",IF($M97&lt;'Lists'!$B$2,"Overdue",IF($M97&lt;='Lists'!$B$2+'Lists'!$B$3,"Due Soon",IF(AND($Q97&lt;&gt;"",$Q97&gt;='Lists'!$B$4),"Aging","On Track")))))))))</f>
        <v/>
      </c>
      <c r="S97" s="18">
        <f>IF(COUNTA($A97:$P97)=0,"",IF($A97="","Missing Request ID",IF(COUNTIF($A$2:$A$121,$A97)&gt;1,"Duplicate Request ID",IF('Lists'!$B$2="","Set As-of Date",IF(OR($B97="",$C97="",$D97="",$E97="",$F97="",$G97="",$H97="",$I97="",$K97="",$L97=""),"Missing Required",IF(OR(COUNTIF('Lists'!$E$2:$E$11,$D97)=0,COUNTIF('Lists'!$F$2:$F$3,$H97)=0,COUNTIF('Lists'!$G$2:$G$3,$I97)=0,COUNTIF('Lists'!$H$2:$H$8,$L97)=0),"Invalid List Value",IF(OR($E97&gt;'Lists'!$B$2,AND($J97&lt;&gt;"",$J97&gt;'Lists'!$B$2),$K97&gt;'Lists'!$B$2,AND($N97&lt;&gt;"",$N97&gt;'Lists'!$B$2)),"Future Activity Date",IF(OR(AND($J97&lt;&gt;"",$J97&lt;$E97),$K97&lt;$E97,AND($M97&lt;&gt;"",$M97&lt;$E97),AND($N97&lt;&gt;"",$N97&lt;$E97)),"Review Date Order",IF(AND(OR($L97="Sent for Processing",$L97="Processing",$L97="Completed"),$J97=""),"Missing Sent Date",IF(AND(OR($L97="Completed",$L97="Withdrawn"),$N97=""),"Missing Closed Date",IF(AND($L97="Completed",$O97=""),"Missing Completion Reference",IF(AND($L97&lt;&gt;"Completed",$O97&lt;&gt;""),"Completion Reference Conflict",IF(AND($L97&lt;&gt;"Completed",$L97&lt;&gt;"Withdrawn",$N97&lt;&gt;""),"Closed Date Conflict",IF(AND(OR($L97="Completed",$L97="Withdrawn"),$M97&lt;&gt;""),"Closed Follow-Up Conflict","OK"))))))))))))))</f>
        <v/>
      </c>
    </row>
    <row r="98" ht="24" customHeight="1">
      <c r="A98" s="13" t="n"/>
      <c r="B98" s="13" t="n"/>
      <c r="C98" s="13" t="n"/>
      <c r="D98" s="13" t="n"/>
      <c r="E98" s="14" t="n"/>
      <c r="F98" s="14" t="n"/>
      <c r="G98" s="15" t="n"/>
      <c r="H98" s="13" t="n"/>
      <c r="I98" s="13" t="n"/>
      <c r="J98" s="14" t="n"/>
      <c r="K98" s="14" t="n"/>
      <c r="L98" s="13" t="n"/>
      <c r="M98" s="14" t="n"/>
      <c r="N98" s="14" t="n"/>
      <c r="O98" s="13" t="n"/>
      <c r="P98" s="15" t="n"/>
      <c r="Q98" s="16">
        <f>IF(OR($A98="",$E98=""),"",IF(OR($L98="Completed",$L98="Withdrawn"),IF($N98="","",MAX(0,$N98-$E98)),IF('Lists'!$B$2="","",MAX(0,'Lists'!$B$2-$E98))))</f>
        <v/>
      </c>
      <c r="R98" s="17">
        <f>IF($A98="","",IF(OR($L98="Completed",$L98="Withdrawn"),"Closed",IF('Lists'!$B$2="","Set As-of Date",IF('Lists'!$B$3="","Set Due-Soon Window",IF('Lists'!$B$4="","Set Aging Threshold",IF($M98="","Missing Follow-Up",IF($M98&lt;'Lists'!$B$2,"Overdue",IF($M98&lt;='Lists'!$B$2+'Lists'!$B$3,"Due Soon",IF(AND($Q98&lt;&gt;"",$Q98&gt;='Lists'!$B$4),"Aging","On Track")))))))))</f>
        <v/>
      </c>
      <c r="S98" s="18">
        <f>IF(COUNTA($A98:$P98)=0,"",IF($A98="","Missing Request ID",IF(COUNTIF($A$2:$A$121,$A98)&gt;1,"Duplicate Request ID",IF('Lists'!$B$2="","Set As-of Date",IF(OR($B98="",$C98="",$D98="",$E98="",$F98="",$G98="",$H98="",$I98="",$K98="",$L98=""),"Missing Required",IF(OR(COUNTIF('Lists'!$E$2:$E$11,$D98)=0,COUNTIF('Lists'!$F$2:$F$3,$H98)=0,COUNTIF('Lists'!$G$2:$G$3,$I98)=0,COUNTIF('Lists'!$H$2:$H$8,$L98)=0),"Invalid List Value",IF(OR($E98&gt;'Lists'!$B$2,AND($J98&lt;&gt;"",$J98&gt;'Lists'!$B$2),$K98&gt;'Lists'!$B$2,AND($N98&lt;&gt;"",$N98&gt;'Lists'!$B$2)),"Future Activity Date",IF(OR(AND($J98&lt;&gt;"",$J98&lt;$E98),$K98&lt;$E98,AND($M98&lt;&gt;"",$M98&lt;$E98),AND($N98&lt;&gt;"",$N98&lt;$E98)),"Review Date Order",IF(AND(OR($L98="Sent for Processing",$L98="Processing",$L98="Completed"),$J98=""),"Missing Sent Date",IF(AND(OR($L98="Completed",$L98="Withdrawn"),$N98=""),"Missing Closed Date",IF(AND($L98="Completed",$O98=""),"Missing Completion Reference",IF(AND($L98&lt;&gt;"Completed",$O98&lt;&gt;""),"Completion Reference Conflict",IF(AND($L98&lt;&gt;"Completed",$L98&lt;&gt;"Withdrawn",$N98&lt;&gt;""),"Closed Date Conflict",IF(AND(OR($L98="Completed",$L98="Withdrawn"),$M98&lt;&gt;""),"Closed Follow-Up Conflict","OK"))))))))))))))</f>
        <v/>
      </c>
    </row>
    <row r="99" ht="24" customHeight="1">
      <c r="A99" s="13" t="n"/>
      <c r="B99" s="13" t="n"/>
      <c r="C99" s="13" t="n"/>
      <c r="D99" s="13" t="n"/>
      <c r="E99" s="14" t="n"/>
      <c r="F99" s="14" t="n"/>
      <c r="G99" s="15" t="n"/>
      <c r="H99" s="13" t="n"/>
      <c r="I99" s="13" t="n"/>
      <c r="J99" s="14" t="n"/>
      <c r="K99" s="14" t="n"/>
      <c r="L99" s="13" t="n"/>
      <c r="M99" s="14" t="n"/>
      <c r="N99" s="14" t="n"/>
      <c r="O99" s="13" t="n"/>
      <c r="P99" s="15" t="n"/>
      <c r="Q99" s="16">
        <f>IF(OR($A99="",$E99=""),"",IF(OR($L99="Completed",$L99="Withdrawn"),IF($N99="","",MAX(0,$N99-$E99)),IF('Lists'!$B$2="","",MAX(0,'Lists'!$B$2-$E99))))</f>
        <v/>
      </c>
      <c r="R99" s="17">
        <f>IF($A99="","",IF(OR($L99="Completed",$L99="Withdrawn"),"Closed",IF('Lists'!$B$2="","Set As-of Date",IF('Lists'!$B$3="","Set Due-Soon Window",IF('Lists'!$B$4="","Set Aging Threshold",IF($M99="","Missing Follow-Up",IF($M99&lt;'Lists'!$B$2,"Overdue",IF($M99&lt;='Lists'!$B$2+'Lists'!$B$3,"Due Soon",IF(AND($Q99&lt;&gt;"",$Q99&gt;='Lists'!$B$4),"Aging","On Track")))))))))</f>
        <v/>
      </c>
      <c r="S99" s="18">
        <f>IF(COUNTA($A99:$P99)=0,"",IF($A99="","Missing Request ID",IF(COUNTIF($A$2:$A$121,$A99)&gt;1,"Duplicate Request ID",IF('Lists'!$B$2="","Set As-of Date",IF(OR($B99="",$C99="",$D99="",$E99="",$F99="",$G99="",$H99="",$I99="",$K99="",$L99=""),"Missing Required",IF(OR(COUNTIF('Lists'!$E$2:$E$11,$D99)=0,COUNTIF('Lists'!$F$2:$F$3,$H99)=0,COUNTIF('Lists'!$G$2:$G$3,$I99)=0,COUNTIF('Lists'!$H$2:$H$8,$L99)=0),"Invalid List Value",IF(OR($E99&gt;'Lists'!$B$2,AND($J99&lt;&gt;"",$J99&gt;'Lists'!$B$2),$K99&gt;'Lists'!$B$2,AND($N99&lt;&gt;"",$N99&gt;'Lists'!$B$2)),"Future Activity Date",IF(OR(AND($J99&lt;&gt;"",$J99&lt;$E99),$K99&lt;$E99,AND($M99&lt;&gt;"",$M99&lt;$E99),AND($N99&lt;&gt;"",$N99&lt;$E99)),"Review Date Order",IF(AND(OR($L99="Sent for Processing",$L99="Processing",$L99="Completed"),$J99=""),"Missing Sent Date",IF(AND(OR($L99="Completed",$L99="Withdrawn"),$N99=""),"Missing Closed Date",IF(AND($L99="Completed",$O99=""),"Missing Completion Reference",IF(AND($L99&lt;&gt;"Completed",$O99&lt;&gt;""),"Completion Reference Conflict",IF(AND($L99&lt;&gt;"Completed",$L99&lt;&gt;"Withdrawn",$N99&lt;&gt;""),"Closed Date Conflict",IF(AND(OR($L99="Completed",$L99="Withdrawn"),$M99&lt;&gt;""),"Closed Follow-Up Conflict","OK"))))))))))))))</f>
        <v/>
      </c>
    </row>
    <row r="100" ht="24" customHeight="1">
      <c r="A100" s="13" t="n"/>
      <c r="B100" s="13" t="n"/>
      <c r="C100" s="13" t="n"/>
      <c r="D100" s="13" t="n"/>
      <c r="E100" s="14" t="n"/>
      <c r="F100" s="14" t="n"/>
      <c r="G100" s="15" t="n"/>
      <c r="H100" s="13" t="n"/>
      <c r="I100" s="13" t="n"/>
      <c r="J100" s="14" t="n"/>
      <c r="K100" s="14" t="n"/>
      <c r="L100" s="13" t="n"/>
      <c r="M100" s="14" t="n"/>
      <c r="N100" s="14" t="n"/>
      <c r="O100" s="13" t="n"/>
      <c r="P100" s="15" t="n"/>
      <c r="Q100" s="16">
        <f>IF(OR($A100="",$E100=""),"",IF(OR($L100="Completed",$L100="Withdrawn"),IF($N100="","",MAX(0,$N100-$E100)),IF('Lists'!$B$2="","",MAX(0,'Lists'!$B$2-$E100))))</f>
        <v/>
      </c>
      <c r="R100" s="17">
        <f>IF($A100="","",IF(OR($L100="Completed",$L100="Withdrawn"),"Closed",IF('Lists'!$B$2="","Set As-of Date",IF('Lists'!$B$3="","Set Due-Soon Window",IF('Lists'!$B$4="","Set Aging Threshold",IF($M100="","Missing Follow-Up",IF($M100&lt;'Lists'!$B$2,"Overdue",IF($M100&lt;='Lists'!$B$2+'Lists'!$B$3,"Due Soon",IF(AND($Q100&lt;&gt;"",$Q100&gt;='Lists'!$B$4),"Aging","On Track")))))))))</f>
        <v/>
      </c>
      <c r="S100" s="18">
        <f>IF(COUNTA($A100:$P100)=0,"",IF($A100="","Missing Request ID",IF(COUNTIF($A$2:$A$121,$A100)&gt;1,"Duplicate Request ID",IF('Lists'!$B$2="","Set As-of Date",IF(OR($B100="",$C100="",$D100="",$E100="",$F100="",$G100="",$H100="",$I100="",$K100="",$L100=""),"Missing Required",IF(OR(COUNTIF('Lists'!$E$2:$E$11,$D100)=0,COUNTIF('Lists'!$F$2:$F$3,$H100)=0,COUNTIF('Lists'!$G$2:$G$3,$I100)=0,COUNTIF('Lists'!$H$2:$H$8,$L100)=0),"Invalid List Value",IF(OR($E100&gt;'Lists'!$B$2,AND($J100&lt;&gt;"",$J100&gt;'Lists'!$B$2),$K100&gt;'Lists'!$B$2,AND($N100&lt;&gt;"",$N100&gt;'Lists'!$B$2)),"Future Activity Date",IF(OR(AND($J100&lt;&gt;"",$J100&lt;$E100),$K100&lt;$E100,AND($M100&lt;&gt;"",$M100&lt;$E100),AND($N100&lt;&gt;"",$N100&lt;$E100)),"Review Date Order",IF(AND(OR($L100="Sent for Processing",$L100="Processing",$L100="Completed"),$J100=""),"Missing Sent Date",IF(AND(OR($L100="Completed",$L100="Withdrawn"),$N100=""),"Missing Closed Date",IF(AND($L100="Completed",$O100=""),"Missing Completion Reference",IF(AND($L100&lt;&gt;"Completed",$O100&lt;&gt;""),"Completion Reference Conflict",IF(AND($L100&lt;&gt;"Completed",$L100&lt;&gt;"Withdrawn",$N100&lt;&gt;""),"Closed Date Conflict",IF(AND(OR($L100="Completed",$L100="Withdrawn"),$M100&lt;&gt;""),"Closed Follow-Up Conflict","OK"))))))))))))))</f>
        <v/>
      </c>
    </row>
    <row r="101" ht="24" customHeight="1">
      <c r="A101" s="13" t="n"/>
      <c r="B101" s="13" t="n"/>
      <c r="C101" s="13" t="n"/>
      <c r="D101" s="13" t="n"/>
      <c r="E101" s="14" t="n"/>
      <c r="F101" s="14" t="n"/>
      <c r="G101" s="15" t="n"/>
      <c r="H101" s="13" t="n"/>
      <c r="I101" s="13" t="n"/>
      <c r="J101" s="14" t="n"/>
      <c r="K101" s="14" t="n"/>
      <c r="L101" s="13" t="n"/>
      <c r="M101" s="14" t="n"/>
      <c r="N101" s="14" t="n"/>
      <c r="O101" s="13" t="n"/>
      <c r="P101" s="15" t="n"/>
      <c r="Q101" s="16">
        <f>IF(OR($A101="",$E101=""),"",IF(OR($L101="Completed",$L101="Withdrawn"),IF($N101="","",MAX(0,$N101-$E101)),IF('Lists'!$B$2="","",MAX(0,'Lists'!$B$2-$E101))))</f>
        <v/>
      </c>
      <c r="R101" s="17">
        <f>IF($A101="","",IF(OR($L101="Completed",$L101="Withdrawn"),"Closed",IF('Lists'!$B$2="","Set As-of Date",IF('Lists'!$B$3="","Set Due-Soon Window",IF('Lists'!$B$4="","Set Aging Threshold",IF($M101="","Missing Follow-Up",IF($M101&lt;'Lists'!$B$2,"Overdue",IF($M101&lt;='Lists'!$B$2+'Lists'!$B$3,"Due Soon",IF(AND($Q101&lt;&gt;"",$Q101&gt;='Lists'!$B$4),"Aging","On Track")))))))))</f>
        <v/>
      </c>
      <c r="S101" s="18">
        <f>IF(COUNTA($A101:$P101)=0,"",IF($A101="","Missing Request ID",IF(COUNTIF($A$2:$A$121,$A101)&gt;1,"Duplicate Request ID",IF('Lists'!$B$2="","Set As-of Date",IF(OR($B101="",$C101="",$D101="",$E101="",$F101="",$G101="",$H101="",$I101="",$K101="",$L101=""),"Missing Required",IF(OR(COUNTIF('Lists'!$E$2:$E$11,$D101)=0,COUNTIF('Lists'!$F$2:$F$3,$H101)=0,COUNTIF('Lists'!$G$2:$G$3,$I101)=0,COUNTIF('Lists'!$H$2:$H$8,$L101)=0),"Invalid List Value",IF(OR($E101&gt;'Lists'!$B$2,AND($J101&lt;&gt;"",$J101&gt;'Lists'!$B$2),$K101&gt;'Lists'!$B$2,AND($N101&lt;&gt;"",$N101&gt;'Lists'!$B$2)),"Future Activity Date",IF(OR(AND($J101&lt;&gt;"",$J101&lt;$E101),$K101&lt;$E101,AND($M101&lt;&gt;"",$M101&lt;$E101),AND($N101&lt;&gt;"",$N101&lt;$E101)),"Review Date Order",IF(AND(OR($L101="Sent for Processing",$L101="Processing",$L101="Completed"),$J101=""),"Missing Sent Date",IF(AND(OR($L101="Completed",$L101="Withdrawn"),$N101=""),"Missing Closed Date",IF(AND($L101="Completed",$O101=""),"Missing Completion Reference",IF(AND($L101&lt;&gt;"Completed",$O101&lt;&gt;""),"Completion Reference Conflict",IF(AND($L101&lt;&gt;"Completed",$L101&lt;&gt;"Withdrawn",$N101&lt;&gt;""),"Closed Date Conflict",IF(AND(OR($L101="Completed",$L101="Withdrawn"),$M101&lt;&gt;""),"Closed Follow-Up Conflict","OK"))))))))))))))</f>
        <v/>
      </c>
    </row>
    <row r="102" ht="24" customHeight="1">
      <c r="A102" s="13" t="n"/>
      <c r="B102" s="13" t="n"/>
      <c r="C102" s="13" t="n"/>
      <c r="D102" s="13" t="n"/>
      <c r="E102" s="14" t="n"/>
      <c r="F102" s="14" t="n"/>
      <c r="G102" s="15" t="n"/>
      <c r="H102" s="13" t="n"/>
      <c r="I102" s="13" t="n"/>
      <c r="J102" s="14" t="n"/>
      <c r="K102" s="14" t="n"/>
      <c r="L102" s="13" t="n"/>
      <c r="M102" s="14" t="n"/>
      <c r="N102" s="14" t="n"/>
      <c r="O102" s="13" t="n"/>
      <c r="P102" s="15" t="n"/>
      <c r="Q102" s="16">
        <f>IF(OR($A102="",$E102=""),"",IF(OR($L102="Completed",$L102="Withdrawn"),IF($N102="","",MAX(0,$N102-$E102)),IF('Lists'!$B$2="","",MAX(0,'Lists'!$B$2-$E102))))</f>
        <v/>
      </c>
      <c r="R102" s="17">
        <f>IF($A102="","",IF(OR($L102="Completed",$L102="Withdrawn"),"Closed",IF('Lists'!$B$2="","Set As-of Date",IF('Lists'!$B$3="","Set Due-Soon Window",IF('Lists'!$B$4="","Set Aging Threshold",IF($M102="","Missing Follow-Up",IF($M102&lt;'Lists'!$B$2,"Overdue",IF($M102&lt;='Lists'!$B$2+'Lists'!$B$3,"Due Soon",IF(AND($Q102&lt;&gt;"",$Q102&gt;='Lists'!$B$4),"Aging","On Track")))))))))</f>
        <v/>
      </c>
      <c r="S102" s="18">
        <f>IF(COUNTA($A102:$P102)=0,"",IF($A102="","Missing Request ID",IF(COUNTIF($A$2:$A$121,$A102)&gt;1,"Duplicate Request ID",IF('Lists'!$B$2="","Set As-of Date",IF(OR($B102="",$C102="",$D102="",$E102="",$F102="",$G102="",$H102="",$I102="",$K102="",$L102=""),"Missing Required",IF(OR(COUNTIF('Lists'!$E$2:$E$11,$D102)=0,COUNTIF('Lists'!$F$2:$F$3,$H102)=0,COUNTIF('Lists'!$G$2:$G$3,$I102)=0,COUNTIF('Lists'!$H$2:$H$8,$L102)=0),"Invalid List Value",IF(OR($E102&gt;'Lists'!$B$2,AND($J102&lt;&gt;"",$J102&gt;'Lists'!$B$2),$K102&gt;'Lists'!$B$2,AND($N102&lt;&gt;"",$N102&gt;'Lists'!$B$2)),"Future Activity Date",IF(OR(AND($J102&lt;&gt;"",$J102&lt;$E102),$K102&lt;$E102,AND($M102&lt;&gt;"",$M102&lt;$E102),AND($N102&lt;&gt;"",$N102&lt;$E102)),"Review Date Order",IF(AND(OR($L102="Sent for Processing",$L102="Processing",$L102="Completed"),$J102=""),"Missing Sent Date",IF(AND(OR($L102="Completed",$L102="Withdrawn"),$N102=""),"Missing Closed Date",IF(AND($L102="Completed",$O102=""),"Missing Completion Reference",IF(AND($L102&lt;&gt;"Completed",$O102&lt;&gt;""),"Completion Reference Conflict",IF(AND($L102&lt;&gt;"Completed",$L102&lt;&gt;"Withdrawn",$N102&lt;&gt;""),"Closed Date Conflict",IF(AND(OR($L102="Completed",$L102="Withdrawn"),$M102&lt;&gt;""),"Closed Follow-Up Conflict","OK"))))))))))))))</f>
        <v/>
      </c>
    </row>
    <row r="103" ht="24" customHeight="1">
      <c r="A103" s="13" t="n"/>
      <c r="B103" s="13" t="n"/>
      <c r="C103" s="13" t="n"/>
      <c r="D103" s="13" t="n"/>
      <c r="E103" s="14" t="n"/>
      <c r="F103" s="14" t="n"/>
      <c r="G103" s="15" t="n"/>
      <c r="H103" s="13" t="n"/>
      <c r="I103" s="13" t="n"/>
      <c r="J103" s="14" t="n"/>
      <c r="K103" s="14" t="n"/>
      <c r="L103" s="13" t="n"/>
      <c r="M103" s="14" t="n"/>
      <c r="N103" s="14" t="n"/>
      <c r="O103" s="13" t="n"/>
      <c r="P103" s="15" t="n"/>
      <c r="Q103" s="16">
        <f>IF(OR($A103="",$E103=""),"",IF(OR($L103="Completed",$L103="Withdrawn"),IF($N103="","",MAX(0,$N103-$E103)),IF('Lists'!$B$2="","",MAX(0,'Lists'!$B$2-$E103))))</f>
        <v/>
      </c>
      <c r="R103" s="17">
        <f>IF($A103="","",IF(OR($L103="Completed",$L103="Withdrawn"),"Closed",IF('Lists'!$B$2="","Set As-of Date",IF('Lists'!$B$3="","Set Due-Soon Window",IF('Lists'!$B$4="","Set Aging Threshold",IF($M103="","Missing Follow-Up",IF($M103&lt;'Lists'!$B$2,"Overdue",IF($M103&lt;='Lists'!$B$2+'Lists'!$B$3,"Due Soon",IF(AND($Q103&lt;&gt;"",$Q103&gt;='Lists'!$B$4),"Aging","On Track")))))))))</f>
        <v/>
      </c>
      <c r="S103" s="18">
        <f>IF(COUNTA($A103:$P103)=0,"",IF($A103="","Missing Request ID",IF(COUNTIF($A$2:$A$121,$A103)&gt;1,"Duplicate Request ID",IF('Lists'!$B$2="","Set As-of Date",IF(OR($B103="",$C103="",$D103="",$E103="",$F103="",$G103="",$H103="",$I103="",$K103="",$L103=""),"Missing Required",IF(OR(COUNTIF('Lists'!$E$2:$E$11,$D103)=0,COUNTIF('Lists'!$F$2:$F$3,$H103)=0,COUNTIF('Lists'!$G$2:$G$3,$I103)=0,COUNTIF('Lists'!$H$2:$H$8,$L103)=0),"Invalid List Value",IF(OR($E103&gt;'Lists'!$B$2,AND($J103&lt;&gt;"",$J103&gt;'Lists'!$B$2),$K103&gt;'Lists'!$B$2,AND($N103&lt;&gt;"",$N103&gt;'Lists'!$B$2)),"Future Activity Date",IF(OR(AND($J103&lt;&gt;"",$J103&lt;$E103),$K103&lt;$E103,AND($M103&lt;&gt;"",$M103&lt;$E103),AND($N103&lt;&gt;"",$N103&lt;$E103)),"Review Date Order",IF(AND(OR($L103="Sent for Processing",$L103="Processing",$L103="Completed"),$J103=""),"Missing Sent Date",IF(AND(OR($L103="Completed",$L103="Withdrawn"),$N103=""),"Missing Closed Date",IF(AND($L103="Completed",$O103=""),"Missing Completion Reference",IF(AND($L103&lt;&gt;"Completed",$O103&lt;&gt;""),"Completion Reference Conflict",IF(AND($L103&lt;&gt;"Completed",$L103&lt;&gt;"Withdrawn",$N103&lt;&gt;""),"Closed Date Conflict",IF(AND(OR($L103="Completed",$L103="Withdrawn"),$M103&lt;&gt;""),"Closed Follow-Up Conflict","OK"))))))))))))))</f>
        <v/>
      </c>
    </row>
    <row r="104" ht="24" customHeight="1">
      <c r="A104" s="13" t="n"/>
      <c r="B104" s="13" t="n"/>
      <c r="C104" s="13" t="n"/>
      <c r="D104" s="13" t="n"/>
      <c r="E104" s="14" t="n"/>
      <c r="F104" s="14" t="n"/>
      <c r="G104" s="15" t="n"/>
      <c r="H104" s="13" t="n"/>
      <c r="I104" s="13" t="n"/>
      <c r="J104" s="14" t="n"/>
      <c r="K104" s="14" t="n"/>
      <c r="L104" s="13" t="n"/>
      <c r="M104" s="14" t="n"/>
      <c r="N104" s="14" t="n"/>
      <c r="O104" s="13" t="n"/>
      <c r="P104" s="15" t="n"/>
      <c r="Q104" s="16">
        <f>IF(OR($A104="",$E104=""),"",IF(OR($L104="Completed",$L104="Withdrawn"),IF($N104="","",MAX(0,$N104-$E104)),IF('Lists'!$B$2="","",MAX(0,'Lists'!$B$2-$E104))))</f>
        <v/>
      </c>
      <c r="R104" s="17">
        <f>IF($A104="","",IF(OR($L104="Completed",$L104="Withdrawn"),"Closed",IF('Lists'!$B$2="","Set As-of Date",IF('Lists'!$B$3="","Set Due-Soon Window",IF('Lists'!$B$4="","Set Aging Threshold",IF($M104="","Missing Follow-Up",IF($M104&lt;'Lists'!$B$2,"Overdue",IF($M104&lt;='Lists'!$B$2+'Lists'!$B$3,"Due Soon",IF(AND($Q104&lt;&gt;"",$Q104&gt;='Lists'!$B$4),"Aging","On Track")))))))))</f>
        <v/>
      </c>
      <c r="S104" s="18">
        <f>IF(COUNTA($A104:$P104)=0,"",IF($A104="","Missing Request ID",IF(COUNTIF($A$2:$A$121,$A104)&gt;1,"Duplicate Request ID",IF('Lists'!$B$2="","Set As-of Date",IF(OR($B104="",$C104="",$D104="",$E104="",$F104="",$G104="",$H104="",$I104="",$K104="",$L104=""),"Missing Required",IF(OR(COUNTIF('Lists'!$E$2:$E$11,$D104)=0,COUNTIF('Lists'!$F$2:$F$3,$H104)=0,COUNTIF('Lists'!$G$2:$G$3,$I104)=0,COUNTIF('Lists'!$H$2:$H$8,$L104)=0),"Invalid List Value",IF(OR($E104&gt;'Lists'!$B$2,AND($J104&lt;&gt;"",$J104&gt;'Lists'!$B$2),$K104&gt;'Lists'!$B$2,AND($N104&lt;&gt;"",$N104&gt;'Lists'!$B$2)),"Future Activity Date",IF(OR(AND($J104&lt;&gt;"",$J104&lt;$E104),$K104&lt;$E104,AND($M104&lt;&gt;"",$M104&lt;$E104),AND($N104&lt;&gt;"",$N104&lt;$E104)),"Review Date Order",IF(AND(OR($L104="Sent for Processing",$L104="Processing",$L104="Completed"),$J104=""),"Missing Sent Date",IF(AND(OR($L104="Completed",$L104="Withdrawn"),$N104=""),"Missing Closed Date",IF(AND($L104="Completed",$O104=""),"Missing Completion Reference",IF(AND($L104&lt;&gt;"Completed",$O104&lt;&gt;""),"Completion Reference Conflict",IF(AND($L104&lt;&gt;"Completed",$L104&lt;&gt;"Withdrawn",$N104&lt;&gt;""),"Closed Date Conflict",IF(AND(OR($L104="Completed",$L104="Withdrawn"),$M104&lt;&gt;""),"Closed Follow-Up Conflict","OK"))))))))))))))</f>
        <v/>
      </c>
    </row>
    <row r="105" ht="24" customHeight="1">
      <c r="A105" s="13" t="n"/>
      <c r="B105" s="13" t="n"/>
      <c r="C105" s="13" t="n"/>
      <c r="D105" s="13" t="n"/>
      <c r="E105" s="14" t="n"/>
      <c r="F105" s="14" t="n"/>
      <c r="G105" s="15" t="n"/>
      <c r="H105" s="13" t="n"/>
      <c r="I105" s="13" t="n"/>
      <c r="J105" s="14" t="n"/>
      <c r="K105" s="14" t="n"/>
      <c r="L105" s="13" t="n"/>
      <c r="M105" s="14" t="n"/>
      <c r="N105" s="14" t="n"/>
      <c r="O105" s="13" t="n"/>
      <c r="P105" s="15" t="n"/>
      <c r="Q105" s="16">
        <f>IF(OR($A105="",$E105=""),"",IF(OR($L105="Completed",$L105="Withdrawn"),IF($N105="","",MAX(0,$N105-$E105)),IF('Lists'!$B$2="","",MAX(0,'Lists'!$B$2-$E105))))</f>
        <v/>
      </c>
      <c r="R105" s="17">
        <f>IF($A105="","",IF(OR($L105="Completed",$L105="Withdrawn"),"Closed",IF('Lists'!$B$2="","Set As-of Date",IF('Lists'!$B$3="","Set Due-Soon Window",IF('Lists'!$B$4="","Set Aging Threshold",IF($M105="","Missing Follow-Up",IF($M105&lt;'Lists'!$B$2,"Overdue",IF($M105&lt;='Lists'!$B$2+'Lists'!$B$3,"Due Soon",IF(AND($Q105&lt;&gt;"",$Q105&gt;='Lists'!$B$4),"Aging","On Track")))))))))</f>
        <v/>
      </c>
      <c r="S105" s="18">
        <f>IF(COUNTA($A105:$P105)=0,"",IF($A105="","Missing Request ID",IF(COUNTIF($A$2:$A$121,$A105)&gt;1,"Duplicate Request ID",IF('Lists'!$B$2="","Set As-of Date",IF(OR($B105="",$C105="",$D105="",$E105="",$F105="",$G105="",$H105="",$I105="",$K105="",$L105=""),"Missing Required",IF(OR(COUNTIF('Lists'!$E$2:$E$11,$D105)=0,COUNTIF('Lists'!$F$2:$F$3,$H105)=0,COUNTIF('Lists'!$G$2:$G$3,$I105)=0,COUNTIF('Lists'!$H$2:$H$8,$L105)=0),"Invalid List Value",IF(OR($E105&gt;'Lists'!$B$2,AND($J105&lt;&gt;"",$J105&gt;'Lists'!$B$2),$K105&gt;'Lists'!$B$2,AND($N105&lt;&gt;"",$N105&gt;'Lists'!$B$2)),"Future Activity Date",IF(OR(AND($J105&lt;&gt;"",$J105&lt;$E105),$K105&lt;$E105,AND($M105&lt;&gt;"",$M105&lt;$E105),AND($N105&lt;&gt;"",$N105&lt;$E105)),"Review Date Order",IF(AND(OR($L105="Sent for Processing",$L105="Processing",$L105="Completed"),$J105=""),"Missing Sent Date",IF(AND(OR($L105="Completed",$L105="Withdrawn"),$N105=""),"Missing Closed Date",IF(AND($L105="Completed",$O105=""),"Missing Completion Reference",IF(AND($L105&lt;&gt;"Completed",$O105&lt;&gt;""),"Completion Reference Conflict",IF(AND($L105&lt;&gt;"Completed",$L105&lt;&gt;"Withdrawn",$N105&lt;&gt;""),"Closed Date Conflict",IF(AND(OR($L105="Completed",$L105="Withdrawn"),$M105&lt;&gt;""),"Closed Follow-Up Conflict","OK"))))))))))))))</f>
        <v/>
      </c>
    </row>
    <row r="106" ht="24" customHeight="1">
      <c r="A106" s="13" t="n"/>
      <c r="B106" s="13" t="n"/>
      <c r="C106" s="13" t="n"/>
      <c r="D106" s="13" t="n"/>
      <c r="E106" s="14" t="n"/>
      <c r="F106" s="14" t="n"/>
      <c r="G106" s="15" t="n"/>
      <c r="H106" s="13" t="n"/>
      <c r="I106" s="13" t="n"/>
      <c r="J106" s="14" t="n"/>
      <c r="K106" s="14" t="n"/>
      <c r="L106" s="13" t="n"/>
      <c r="M106" s="14" t="n"/>
      <c r="N106" s="14" t="n"/>
      <c r="O106" s="13" t="n"/>
      <c r="P106" s="15" t="n"/>
      <c r="Q106" s="16">
        <f>IF(OR($A106="",$E106=""),"",IF(OR($L106="Completed",$L106="Withdrawn"),IF($N106="","",MAX(0,$N106-$E106)),IF('Lists'!$B$2="","",MAX(0,'Lists'!$B$2-$E106))))</f>
        <v/>
      </c>
      <c r="R106" s="17">
        <f>IF($A106="","",IF(OR($L106="Completed",$L106="Withdrawn"),"Closed",IF('Lists'!$B$2="","Set As-of Date",IF('Lists'!$B$3="","Set Due-Soon Window",IF('Lists'!$B$4="","Set Aging Threshold",IF($M106="","Missing Follow-Up",IF($M106&lt;'Lists'!$B$2,"Overdue",IF($M106&lt;='Lists'!$B$2+'Lists'!$B$3,"Due Soon",IF(AND($Q106&lt;&gt;"",$Q106&gt;='Lists'!$B$4),"Aging","On Track")))))))))</f>
        <v/>
      </c>
      <c r="S106" s="18">
        <f>IF(COUNTA($A106:$P106)=0,"",IF($A106="","Missing Request ID",IF(COUNTIF($A$2:$A$121,$A106)&gt;1,"Duplicate Request ID",IF('Lists'!$B$2="","Set As-of Date",IF(OR($B106="",$C106="",$D106="",$E106="",$F106="",$G106="",$H106="",$I106="",$K106="",$L106=""),"Missing Required",IF(OR(COUNTIF('Lists'!$E$2:$E$11,$D106)=0,COUNTIF('Lists'!$F$2:$F$3,$H106)=0,COUNTIF('Lists'!$G$2:$G$3,$I106)=0,COUNTIF('Lists'!$H$2:$H$8,$L106)=0),"Invalid List Value",IF(OR($E106&gt;'Lists'!$B$2,AND($J106&lt;&gt;"",$J106&gt;'Lists'!$B$2),$K106&gt;'Lists'!$B$2,AND($N106&lt;&gt;"",$N106&gt;'Lists'!$B$2)),"Future Activity Date",IF(OR(AND($J106&lt;&gt;"",$J106&lt;$E106),$K106&lt;$E106,AND($M106&lt;&gt;"",$M106&lt;$E106),AND($N106&lt;&gt;"",$N106&lt;$E106)),"Review Date Order",IF(AND(OR($L106="Sent for Processing",$L106="Processing",$L106="Completed"),$J106=""),"Missing Sent Date",IF(AND(OR($L106="Completed",$L106="Withdrawn"),$N106=""),"Missing Closed Date",IF(AND($L106="Completed",$O106=""),"Missing Completion Reference",IF(AND($L106&lt;&gt;"Completed",$O106&lt;&gt;""),"Completion Reference Conflict",IF(AND($L106&lt;&gt;"Completed",$L106&lt;&gt;"Withdrawn",$N106&lt;&gt;""),"Closed Date Conflict",IF(AND(OR($L106="Completed",$L106="Withdrawn"),$M106&lt;&gt;""),"Closed Follow-Up Conflict","OK"))))))))))))))</f>
        <v/>
      </c>
    </row>
    <row r="107" ht="24" customHeight="1">
      <c r="A107" s="13" t="n"/>
      <c r="B107" s="13" t="n"/>
      <c r="C107" s="13" t="n"/>
      <c r="D107" s="13" t="n"/>
      <c r="E107" s="14" t="n"/>
      <c r="F107" s="14" t="n"/>
      <c r="G107" s="15" t="n"/>
      <c r="H107" s="13" t="n"/>
      <c r="I107" s="13" t="n"/>
      <c r="J107" s="14" t="n"/>
      <c r="K107" s="14" t="n"/>
      <c r="L107" s="13" t="n"/>
      <c r="M107" s="14" t="n"/>
      <c r="N107" s="14" t="n"/>
      <c r="O107" s="13" t="n"/>
      <c r="P107" s="15" t="n"/>
      <c r="Q107" s="16">
        <f>IF(OR($A107="",$E107=""),"",IF(OR($L107="Completed",$L107="Withdrawn"),IF($N107="","",MAX(0,$N107-$E107)),IF('Lists'!$B$2="","",MAX(0,'Lists'!$B$2-$E107))))</f>
        <v/>
      </c>
      <c r="R107" s="17">
        <f>IF($A107="","",IF(OR($L107="Completed",$L107="Withdrawn"),"Closed",IF('Lists'!$B$2="","Set As-of Date",IF('Lists'!$B$3="","Set Due-Soon Window",IF('Lists'!$B$4="","Set Aging Threshold",IF($M107="","Missing Follow-Up",IF($M107&lt;'Lists'!$B$2,"Overdue",IF($M107&lt;='Lists'!$B$2+'Lists'!$B$3,"Due Soon",IF(AND($Q107&lt;&gt;"",$Q107&gt;='Lists'!$B$4),"Aging","On Track")))))))))</f>
        <v/>
      </c>
      <c r="S107" s="18">
        <f>IF(COUNTA($A107:$P107)=0,"",IF($A107="","Missing Request ID",IF(COUNTIF($A$2:$A$121,$A107)&gt;1,"Duplicate Request ID",IF('Lists'!$B$2="","Set As-of Date",IF(OR($B107="",$C107="",$D107="",$E107="",$F107="",$G107="",$H107="",$I107="",$K107="",$L107=""),"Missing Required",IF(OR(COUNTIF('Lists'!$E$2:$E$11,$D107)=0,COUNTIF('Lists'!$F$2:$F$3,$H107)=0,COUNTIF('Lists'!$G$2:$G$3,$I107)=0,COUNTIF('Lists'!$H$2:$H$8,$L107)=0),"Invalid List Value",IF(OR($E107&gt;'Lists'!$B$2,AND($J107&lt;&gt;"",$J107&gt;'Lists'!$B$2),$K107&gt;'Lists'!$B$2,AND($N107&lt;&gt;"",$N107&gt;'Lists'!$B$2)),"Future Activity Date",IF(OR(AND($J107&lt;&gt;"",$J107&lt;$E107),$K107&lt;$E107,AND($M107&lt;&gt;"",$M107&lt;$E107),AND($N107&lt;&gt;"",$N107&lt;$E107)),"Review Date Order",IF(AND(OR($L107="Sent for Processing",$L107="Processing",$L107="Completed"),$J107=""),"Missing Sent Date",IF(AND(OR($L107="Completed",$L107="Withdrawn"),$N107=""),"Missing Closed Date",IF(AND($L107="Completed",$O107=""),"Missing Completion Reference",IF(AND($L107&lt;&gt;"Completed",$O107&lt;&gt;""),"Completion Reference Conflict",IF(AND($L107&lt;&gt;"Completed",$L107&lt;&gt;"Withdrawn",$N107&lt;&gt;""),"Closed Date Conflict",IF(AND(OR($L107="Completed",$L107="Withdrawn"),$M107&lt;&gt;""),"Closed Follow-Up Conflict","OK"))))))))))))))</f>
        <v/>
      </c>
    </row>
    <row r="108" ht="24" customHeight="1">
      <c r="A108" s="13" t="n"/>
      <c r="B108" s="13" t="n"/>
      <c r="C108" s="13" t="n"/>
      <c r="D108" s="13" t="n"/>
      <c r="E108" s="14" t="n"/>
      <c r="F108" s="14" t="n"/>
      <c r="G108" s="15" t="n"/>
      <c r="H108" s="13" t="n"/>
      <c r="I108" s="13" t="n"/>
      <c r="J108" s="14" t="n"/>
      <c r="K108" s="14" t="n"/>
      <c r="L108" s="13" t="n"/>
      <c r="M108" s="14" t="n"/>
      <c r="N108" s="14" t="n"/>
      <c r="O108" s="13" t="n"/>
      <c r="P108" s="15" t="n"/>
      <c r="Q108" s="16">
        <f>IF(OR($A108="",$E108=""),"",IF(OR($L108="Completed",$L108="Withdrawn"),IF($N108="","",MAX(0,$N108-$E108)),IF('Lists'!$B$2="","",MAX(0,'Lists'!$B$2-$E108))))</f>
        <v/>
      </c>
      <c r="R108" s="17">
        <f>IF($A108="","",IF(OR($L108="Completed",$L108="Withdrawn"),"Closed",IF('Lists'!$B$2="","Set As-of Date",IF('Lists'!$B$3="","Set Due-Soon Window",IF('Lists'!$B$4="","Set Aging Threshold",IF($M108="","Missing Follow-Up",IF($M108&lt;'Lists'!$B$2,"Overdue",IF($M108&lt;='Lists'!$B$2+'Lists'!$B$3,"Due Soon",IF(AND($Q108&lt;&gt;"",$Q108&gt;='Lists'!$B$4),"Aging","On Track")))))))))</f>
        <v/>
      </c>
      <c r="S108" s="18">
        <f>IF(COUNTA($A108:$P108)=0,"",IF($A108="","Missing Request ID",IF(COUNTIF($A$2:$A$121,$A108)&gt;1,"Duplicate Request ID",IF('Lists'!$B$2="","Set As-of Date",IF(OR($B108="",$C108="",$D108="",$E108="",$F108="",$G108="",$H108="",$I108="",$K108="",$L108=""),"Missing Required",IF(OR(COUNTIF('Lists'!$E$2:$E$11,$D108)=0,COUNTIF('Lists'!$F$2:$F$3,$H108)=0,COUNTIF('Lists'!$G$2:$G$3,$I108)=0,COUNTIF('Lists'!$H$2:$H$8,$L108)=0),"Invalid List Value",IF(OR($E108&gt;'Lists'!$B$2,AND($J108&lt;&gt;"",$J108&gt;'Lists'!$B$2),$K108&gt;'Lists'!$B$2,AND($N108&lt;&gt;"",$N108&gt;'Lists'!$B$2)),"Future Activity Date",IF(OR(AND($J108&lt;&gt;"",$J108&lt;$E108),$K108&lt;$E108,AND($M108&lt;&gt;"",$M108&lt;$E108),AND($N108&lt;&gt;"",$N108&lt;$E108)),"Review Date Order",IF(AND(OR($L108="Sent for Processing",$L108="Processing",$L108="Completed"),$J108=""),"Missing Sent Date",IF(AND(OR($L108="Completed",$L108="Withdrawn"),$N108=""),"Missing Closed Date",IF(AND($L108="Completed",$O108=""),"Missing Completion Reference",IF(AND($L108&lt;&gt;"Completed",$O108&lt;&gt;""),"Completion Reference Conflict",IF(AND($L108&lt;&gt;"Completed",$L108&lt;&gt;"Withdrawn",$N108&lt;&gt;""),"Closed Date Conflict",IF(AND(OR($L108="Completed",$L108="Withdrawn"),$M108&lt;&gt;""),"Closed Follow-Up Conflict","OK"))))))))))))))</f>
        <v/>
      </c>
    </row>
    <row r="109" ht="24" customHeight="1">
      <c r="A109" s="13" t="n"/>
      <c r="B109" s="13" t="n"/>
      <c r="C109" s="13" t="n"/>
      <c r="D109" s="13" t="n"/>
      <c r="E109" s="14" t="n"/>
      <c r="F109" s="14" t="n"/>
      <c r="G109" s="15" t="n"/>
      <c r="H109" s="13" t="n"/>
      <c r="I109" s="13" t="n"/>
      <c r="J109" s="14" t="n"/>
      <c r="K109" s="14" t="n"/>
      <c r="L109" s="13" t="n"/>
      <c r="M109" s="14" t="n"/>
      <c r="N109" s="14" t="n"/>
      <c r="O109" s="13" t="n"/>
      <c r="P109" s="15" t="n"/>
      <c r="Q109" s="16">
        <f>IF(OR($A109="",$E109=""),"",IF(OR($L109="Completed",$L109="Withdrawn"),IF($N109="","",MAX(0,$N109-$E109)),IF('Lists'!$B$2="","",MAX(0,'Lists'!$B$2-$E109))))</f>
        <v/>
      </c>
      <c r="R109" s="17">
        <f>IF($A109="","",IF(OR($L109="Completed",$L109="Withdrawn"),"Closed",IF('Lists'!$B$2="","Set As-of Date",IF('Lists'!$B$3="","Set Due-Soon Window",IF('Lists'!$B$4="","Set Aging Threshold",IF($M109="","Missing Follow-Up",IF($M109&lt;'Lists'!$B$2,"Overdue",IF($M109&lt;='Lists'!$B$2+'Lists'!$B$3,"Due Soon",IF(AND($Q109&lt;&gt;"",$Q109&gt;='Lists'!$B$4),"Aging","On Track")))))))))</f>
        <v/>
      </c>
      <c r="S109" s="18">
        <f>IF(COUNTA($A109:$P109)=0,"",IF($A109="","Missing Request ID",IF(COUNTIF($A$2:$A$121,$A109)&gt;1,"Duplicate Request ID",IF('Lists'!$B$2="","Set As-of Date",IF(OR($B109="",$C109="",$D109="",$E109="",$F109="",$G109="",$H109="",$I109="",$K109="",$L109=""),"Missing Required",IF(OR(COUNTIF('Lists'!$E$2:$E$11,$D109)=0,COUNTIF('Lists'!$F$2:$F$3,$H109)=0,COUNTIF('Lists'!$G$2:$G$3,$I109)=0,COUNTIF('Lists'!$H$2:$H$8,$L109)=0),"Invalid List Value",IF(OR($E109&gt;'Lists'!$B$2,AND($J109&lt;&gt;"",$J109&gt;'Lists'!$B$2),$K109&gt;'Lists'!$B$2,AND($N109&lt;&gt;"",$N109&gt;'Lists'!$B$2)),"Future Activity Date",IF(OR(AND($J109&lt;&gt;"",$J109&lt;$E109),$K109&lt;$E109,AND($M109&lt;&gt;"",$M109&lt;$E109),AND($N109&lt;&gt;"",$N109&lt;$E109)),"Review Date Order",IF(AND(OR($L109="Sent for Processing",$L109="Processing",$L109="Completed"),$J109=""),"Missing Sent Date",IF(AND(OR($L109="Completed",$L109="Withdrawn"),$N109=""),"Missing Closed Date",IF(AND($L109="Completed",$O109=""),"Missing Completion Reference",IF(AND($L109&lt;&gt;"Completed",$O109&lt;&gt;""),"Completion Reference Conflict",IF(AND($L109&lt;&gt;"Completed",$L109&lt;&gt;"Withdrawn",$N109&lt;&gt;""),"Closed Date Conflict",IF(AND(OR($L109="Completed",$L109="Withdrawn"),$M109&lt;&gt;""),"Closed Follow-Up Conflict","OK"))))))))))))))</f>
        <v/>
      </c>
    </row>
    <row r="110" ht="24" customHeight="1">
      <c r="A110" s="13" t="n"/>
      <c r="B110" s="13" t="n"/>
      <c r="C110" s="13" t="n"/>
      <c r="D110" s="13" t="n"/>
      <c r="E110" s="14" t="n"/>
      <c r="F110" s="14" t="n"/>
      <c r="G110" s="15" t="n"/>
      <c r="H110" s="13" t="n"/>
      <c r="I110" s="13" t="n"/>
      <c r="J110" s="14" t="n"/>
      <c r="K110" s="14" t="n"/>
      <c r="L110" s="13" t="n"/>
      <c r="M110" s="14" t="n"/>
      <c r="N110" s="14" t="n"/>
      <c r="O110" s="13" t="n"/>
      <c r="P110" s="15" t="n"/>
      <c r="Q110" s="16">
        <f>IF(OR($A110="",$E110=""),"",IF(OR($L110="Completed",$L110="Withdrawn"),IF($N110="","",MAX(0,$N110-$E110)),IF('Lists'!$B$2="","",MAX(0,'Lists'!$B$2-$E110))))</f>
        <v/>
      </c>
      <c r="R110" s="17">
        <f>IF($A110="","",IF(OR($L110="Completed",$L110="Withdrawn"),"Closed",IF('Lists'!$B$2="","Set As-of Date",IF('Lists'!$B$3="","Set Due-Soon Window",IF('Lists'!$B$4="","Set Aging Threshold",IF($M110="","Missing Follow-Up",IF($M110&lt;'Lists'!$B$2,"Overdue",IF($M110&lt;='Lists'!$B$2+'Lists'!$B$3,"Due Soon",IF(AND($Q110&lt;&gt;"",$Q110&gt;='Lists'!$B$4),"Aging","On Track")))))))))</f>
        <v/>
      </c>
      <c r="S110" s="18">
        <f>IF(COUNTA($A110:$P110)=0,"",IF($A110="","Missing Request ID",IF(COUNTIF($A$2:$A$121,$A110)&gt;1,"Duplicate Request ID",IF('Lists'!$B$2="","Set As-of Date",IF(OR($B110="",$C110="",$D110="",$E110="",$F110="",$G110="",$H110="",$I110="",$K110="",$L110=""),"Missing Required",IF(OR(COUNTIF('Lists'!$E$2:$E$11,$D110)=0,COUNTIF('Lists'!$F$2:$F$3,$H110)=0,COUNTIF('Lists'!$G$2:$G$3,$I110)=0,COUNTIF('Lists'!$H$2:$H$8,$L110)=0),"Invalid List Value",IF(OR($E110&gt;'Lists'!$B$2,AND($J110&lt;&gt;"",$J110&gt;'Lists'!$B$2),$K110&gt;'Lists'!$B$2,AND($N110&lt;&gt;"",$N110&gt;'Lists'!$B$2)),"Future Activity Date",IF(OR(AND($J110&lt;&gt;"",$J110&lt;$E110),$K110&lt;$E110,AND($M110&lt;&gt;"",$M110&lt;$E110),AND($N110&lt;&gt;"",$N110&lt;$E110)),"Review Date Order",IF(AND(OR($L110="Sent for Processing",$L110="Processing",$L110="Completed"),$J110=""),"Missing Sent Date",IF(AND(OR($L110="Completed",$L110="Withdrawn"),$N110=""),"Missing Closed Date",IF(AND($L110="Completed",$O110=""),"Missing Completion Reference",IF(AND($L110&lt;&gt;"Completed",$O110&lt;&gt;""),"Completion Reference Conflict",IF(AND($L110&lt;&gt;"Completed",$L110&lt;&gt;"Withdrawn",$N110&lt;&gt;""),"Closed Date Conflict",IF(AND(OR($L110="Completed",$L110="Withdrawn"),$M110&lt;&gt;""),"Closed Follow-Up Conflict","OK"))))))))))))))</f>
        <v/>
      </c>
    </row>
    <row r="111" ht="24" customHeight="1">
      <c r="A111" s="13" t="n"/>
      <c r="B111" s="13" t="n"/>
      <c r="C111" s="13" t="n"/>
      <c r="D111" s="13" t="n"/>
      <c r="E111" s="14" t="n"/>
      <c r="F111" s="14" t="n"/>
      <c r="G111" s="15" t="n"/>
      <c r="H111" s="13" t="n"/>
      <c r="I111" s="13" t="n"/>
      <c r="J111" s="14" t="n"/>
      <c r="K111" s="14" t="n"/>
      <c r="L111" s="13" t="n"/>
      <c r="M111" s="14" t="n"/>
      <c r="N111" s="14" t="n"/>
      <c r="O111" s="13" t="n"/>
      <c r="P111" s="15" t="n"/>
      <c r="Q111" s="16">
        <f>IF(OR($A111="",$E111=""),"",IF(OR($L111="Completed",$L111="Withdrawn"),IF($N111="","",MAX(0,$N111-$E111)),IF('Lists'!$B$2="","",MAX(0,'Lists'!$B$2-$E111))))</f>
        <v/>
      </c>
      <c r="R111" s="17">
        <f>IF($A111="","",IF(OR($L111="Completed",$L111="Withdrawn"),"Closed",IF('Lists'!$B$2="","Set As-of Date",IF('Lists'!$B$3="","Set Due-Soon Window",IF('Lists'!$B$4="","Set Aging Threshold",IF($M111="","Missing Follow-Up",IF($M111&lt;'Lists'!$B$2,"Overdue",IF($M111&lt;='Lists'!$B$2+'Lists'!$B$3,"Due Soon",IF(AND($Q111&lt;&gt;"",$Q111&gt;='Lists'!$B$4),"Aging","On Track")))))))))</f>
        <v/>
      </c>
      <c r="S111" s="18">
        <f>IF(COUNTA($A111:$P111)=0,"",IF($A111="","Missing Request ID",IF(COUNTIF($A$2:$A$121,$A111)&gt;1,"Duplicate Request ID",IF('Lists'!$B$2="","Set As-of Date",IF(OR($B111="",$C111="",$D111="",$E111="",$F111="",$G111="",$H111="",$I111="",$K111="",$L111=""),"Missing Required",IF(OR(COUNTIF('Lists'!$E$2:$E$11,$D111)=0,COUNTIF('Lists'!$F$2:$F$3,$H111)=0,COUNTIF('Lists'!$G$2:$G$3,$I111)=0,COUNTIF('Lists'!$H$2:$H$8,$L111)=0),"Invalid List Value",IF(OR($E111&gt;'Lists'!$B$2,AND($J111&lt;&gt;"",$J111&gt;'Lists'!$B$2),$K111&gt;'Lists'!$B$2,AND($N111&lt;&gt;"",$N111&gt;'Lists'!$B$2)),"Future Activity Date",IF(OR(AND($J111&lt;&gt;"",$J111&lt;$E111),$K111&lt;$E111,AND($M111&lt;&gt;"",$M111&lt;$E111),AND($N111&lt;&gt;"",$N111&lt;$E111)),"Review Date Order",IF(AND(OR($L111="Sent for Processing",$L111="Processing",$L111="Completed"),$J111=""),"Missing Sent Date",IF(AND(OR($L111="Completed",$L111="Withdrawn"),$N111=""),"Missing Closed Date",IF(AND($L111="Completed",$O111=""),"Missing Completion Reference",IF(AND($L111&lt;&gt;"Completed",$O111&lt;&gt;""),"Completion Reference Conflict",IF(AND($L111&lt;&gt;"Completed",$L111&lt;&gt;"Withdrawn",$N111&lt;&gt;""),"Closed Date Conflict",IF(AND(OR($L111="Completed",$L111="Withdrawn"),$M111&lt;&gt;""),"Closed Follow-Up Conflict","OK"))))))))))))))</f>
        <v/>
      </c>
    </row>
    <row r="112" ht="24" customHeight="1">
      <c r="A112" s="13" t="n"/>
      <c r="B112" s="13" t="n"/>
      <c r="C112" s="13" t="n"/>
      <c r="D112" s="13" t="n"/>
      <c r="E112" s="14" t="n"/>
      <c r="F112" s="14" t="n"/>
      <c r="G112" s="15" t="n"/>
      <c r="H112" s="13" t="n"/>
      <c r="I112" s="13" t="n"/>
      <c r="J112" s="14" t="n"/>
      <c r="K112" s="14" t="n"/>
      <c r="L112" s="13" t="n"/>
      <c r="M112" s="14" t="n"/>
      <c r="N112" s="14" t="n"/>
      <c r="O112" s="13" t="n"/>
      <c r="P112" s="15" t="n"/>
      <c r="Q112" s="16">
        <f>IF(OR($A112="",$E112=""),"",IF(OR($L112="Completed",$L112="Withdrawn"),IF($N112="","",MAX(0,$N112-$E112)),IF('Lists'!$B$2="","",MAX(0,'Lists'!$B$2-$E112))))</f>
        <v/>
      </c>
      <c r="R112" s="17">
        <f>IF($A112="","",IF(OR($L112="Completed",$L112="Withdrawn"),"Closed",IF('Lists'!$B$2="","Set As-of Date",IF('Lists'!$B$3="","Set Due-Soon Window",IF('Lists'!$B$4="","Set Aging Threshold",IF($M112="","Missing Follow-Up",IF($M112&lt;'Lists'!$B$2,"Overdue",IF($M112&lt;='Lists'!$B$2+'Lists'!$B$3,"Due Soon",IF(AND($Q112&lt;&gt;"",$Q112&gt;='Lists'!$B$4),"Aging","On Track")))))))))</f>
        <v/>
      </c>
      <c r="S112" s="18">
        <f>IF(COUNTA($A112:$P112)=0,"",IF($A112="","Missing Request ID",IF(COUNTIF($A$2:$A$121,$A112)&gt;1,"Duplicate Request ID",IF('Lists'!$B$2="","Set As-of Date",IF(OR($B112="",$C112="",$D112="",$E112="",$F112="",$G112="",$H112="",$I112="",$K112="",$L112=""),"Missing Required",IF(OR(COUNTIF('Lists'!$E$2:$E$11,$D112)=0,COUNTIF('Lists'!$F$2:$F$3,$H112)=0,COUNTIF('Lists'!$G$2:$G$3,$I112)=0,COUNTIF('Lists'!$H$2:$H$8,$L112)=0),"Invalid List Value",IF(OR($E112&gt;'Lists'!$B$2,AND($J112&lt;&gt;"",$J112&gt;'Lists'!$B$2),$K112&gt;'Lists'!$B$2,AND($N112&lt;&gt;"",$N112&gt;'Lists'!$B$2)),"Future Activity Date",IF(OR(AND($J112&lt;&gt;"",$J112&lt;$E112),$K112&lt;$E112,AND($M112&lt;&gt;"",$M112&lt;$E112),AND($N112&lt;&gt;"",$N112&lt;$E112)),"Review Date Order",IF(AND(OR($L112="Sent for Processing",$L112="Processing",$L112="Completed"),$J112=""),"Missing Sent Date",IF(AND(OR($L112="Completed",$L112="Withdrawn"),$N112=""),"Missing Closed Date",IF(AND($L112="Completed",$O112=""),"Missing Completion Reference",IF(AND($L112&lt;&gt;"Completed",$O112&lt;&gt;""),"Completion Reference Conflict",IF(AND($L112&lt;&gt;"Completed",$L112&lt;&gt;"Withdrawn",$N112&lt;&gt;""),"Closed Date Conflict",IF(AND(OR($L112="Completed",$L112="Withdrawn"),$M112&lt;&gt;""),"Closed Follow-Up Conflict","OK"))))))))))))))</f>
        <v/>
      </c>
    </row>
    <row r="113" ht="24" customHeight="1">
      <c r="A113" s="13" t="n"/>
      <c r="B113" s="13" t="n"/>
      <c r="C113" s="13" t="n"/>
      <c r="D113" s="13" t="n"/>
      <c r="E113" s="14" t="n"/>
      <c r="F113" s="14" t="n"/>
      <c r="G113" s="15" t="n"/>
      <c r="H113" s="13" t="n"/>
      <c r="I113" s="13" t="n"/>
      <c r="J113" s="14" t="n"/>
      <c r="K113" s="14" t="n"/>
      <c r="L113" s="13" t="n"/>
      <c r="M113" s="14" t="n"/>
      <c r="N113" s="14" t="n"/>
      <c r="O113" s="13" t="n"/>
      <c r="P113" s="15" t="n"/>
      <c r="Q113" s="16">
        <f>IF(OR($A113="",$E113=""),"",IF(OR($L113="Completed",$L113="Withdrawn"),IF($N113="","",MAX(0,$N113-$E113)),IF('Lists'!$B$2="","",MAX(0,'Lists'!$B$2-$E113))))</f>
        <v/>
      </c>
      <c r="R113" s="17">
        <f>IF($A113="","",IF(OR($L113="Completed",$L113="Withdrawn"),"Closed",IF('Lists'!$B$2="","Set As-of Date",IF('Lists'!$B$3="","Set Due-Soon Window",IF('Lists'!$B$4="","Set Aging Threshold",IF($M113="","Missing Follow-Up",IF($M113&lt;'Lists'!$B$2,"Overdue",IF($M113&lt;='Lists'!$B$2+'Lists'!$B$3,"Due Soon",IF(AND($Q113&lt;&gt;"",$Q113&gt;='Lists'!$B$4),"Aging","On Track")))))))))</f>
        <v/>
      </c>
      <c r="S113" s="18">
        <f>IF(COUNTA($A113:$P113)=0,"",IF($A113="","Missing Request ID",IF(COUNTIF($A$2:$A$121,$A113)&gt;1,"Duplicate Request ID",IF('Lists'!$B$2="","Set As-of Date",IF(OR($B113="",$C113="",$D113="",$E113="",$F113="",$G113="",$H113="",$I113="",$K113="",$L113=""),"Missing Required",IF(OR(COUNTIF('Lists'!$E$2:$E$11,$D113)=0,COUNTIF('Lists'!$F$2:$F$3,$H113)=0,COUNTIF('Lists'!$G$2:$G$3,$I113)=0,COUNTIF('Lists'!$H$2:$H$8,$L113)=0),"Invalid List Value",IF(OR($E113&gt;'Lists'!$B$2,AND($J113&lt;&gt;"",$J113&gt;'Lists'!$B$2),$K113&gt;'Lists'!$B$2,AND($N113&lt;&gt;"",$N113&gt;'Lists'!$B$2)),"Future Activity Date",IF(OR(AND($J113&lt;&gt;"",$J113&lt;$E113),$K113&lt;$E113,AND($M113&lt;&gt;"",$M113&lt;$E113),AND($N113&lt;&gt;"",$N113&lt;$E113)),"Review Date Order",IF(AND(OR($L113="Sent for Processing",$L113="Processing",$L113="Completed"),$J113=""),"Missing Sent Date",IF(AND(OR($L113="Completed",$L113="Withdrawn"),$N113=""),"Missing Closed Date",IF(AND($L113="Completed",$O113=""),"Missing Completion Reference",IF(AND($L113&lt;&gt;"Completed",$O113&lt;&gt;""),"Completion Reference Conflict",IF(AND($L113&lt;&gt;"Completed",$L113&lt;&gt;"Withdrawn",$N113&lt;&gt;""),"Closed Date Conflict",IF(AND(OR($L113="Completed",$L113="Withdrawn"),$M113&lt;&gt;""),"Closed Follow-Up Conflict","OK"))))))))))))))</f>
        <v/>
      </c>
    </row>
    <row r="114" ht="24" customHeight="1">
      <c r="A114" s="13" t="n"/>
      <c r="B114" s="13" t="n"/>
      <c r="C114" s="13" t="n"/>
      <c r="D114" s="13" t="n"/>
      <c r="E114" s="14" t="n"/>
      <c r="F114" s="14" t="n"/>
      <c r="G114" s="15" t="n"/>
      <c r="H114" s="13" t="n"/>
      <c r="I114" s="13" t="n"/>
      <c r="J114" s="14" t="n"/>
      <c r="K114" s="14" t="n"/>
      <c r="L114" s="13" t="n"/>
      <c r="M114" s="14" t="n"/>
      <c r="N114" s="14" t="n"/>
      <c r="O114" s="13" t="n"/>
      <c r="P114" s="15" t="n"/>
      <c r="Q114" s="16">
        <f>IF(OR($A114="",$E114=""),"",IF(OR($L114="Completed",$L114="Withdrawn"),IF($N114="","",MAX(0,$N114-$E114)),IF('Lists'!$B$2="","",MAX(0,'Lists'!$B$2-$E114))))</f>
        <v/>
      </c>
      <c r="R114" s="17">
        <f>IF($A114="","",IF(OR($L114="Completed",$L114="Withdrawn"),"Closed",IF('Lists'!$B$2="","Set As-of Date",IF('Lists'!$B$3="","Set Due-Soon Window",IF('Lists'!$B$4="","Set Aging Threshold",IF($M114="","Missing Follow-Up",IF($M114&lt;'Lists'!$B$2,"Overdue",IF($M114&lt;='Lists'!$B$2+'Lists'!$B$3,"Due Soon",IF(AND($Q114&lt;&gt;"",$Q114&gt;='Lists'!$B$4),"Aging","On Track")))))))))</f>
        <v/>
      </c>
      <c r="S114" s="18">
        <f>IF(COUNTA($A114:$P114)=0,"",IF($A114="","Missing Request ID",IF(COUNTIF($A$2:$A$121,$A114)&gt;1,"Duplicate Request ID",IF('Lists'!$B$2="","Set As-of Date",IF(OR($B114="",$C114="",$D114="",$E114="",$F114="",$G114="",$H114="",$I114="",$K114="",$L114=""),"Missing Required",IF(OR(COUNTIF('Lists'!$E$2:$E$11,$D114)=0,COUNTIF('Lists'!$F$2:$F$3,$H114)=0,COUNTIF('Lists'!$G$2:$G$3,$I114)=0,COUNTIF('Lists'!$H$2:$H$8,$L114)=0),"Invalid List Value",IF(OR($E114&gt;'Lists'!$B$2,AND($J114&lt;&gt;"",$J114&gt;'Lists'!$B$2),$K114&gt;'Lists'!$B$2,AND($N114&lt;&gt;"",$N114&gt;'Lists'!$B$2)),"Future Activity Date",IF(OR(AND($J114&lt;&gt;"",$J114&lt;$E114),$K114&lt;$E114,AND($M114&lt;&gt;"",$M114&lt;$E114),AND($N114&lt;&gt;"",$N114&lt;$E114)),"Review Date Order",IF(AND(OR($L114="Sent for Processing",$L114="Processing",$L114="Completed"),$J114=""),"Missing Sent Date",IF(AND(OR($L114="Completed",$L114="Withdrawn"),$N114=""),"Missing Closed Date",IF(AND($L114="Completed",$O114=""),"Missing Completion Reference",IF(AND($L114&lt;&gt;"Completed",$O114&lt;&gt;""),"Completion Reference Conflict",IF(AND($L114&lt;&gt;"Completed",$L114&lt;&gt;"Withdrawn",$N114&lt;&gt;""),"Closed Date Conflict",IF(AND(OR($L114="Completed",$L114="Withdrawn"),$M114&lt;&gt;""),"Closed Follow-Up Conflict","OK"))))))))))))))</f>
        <v/>
      </c>
    </row>
    <row r="115" ht="24" customHeight="1">
      <c r="A115" s="13" t="n"/>
      <c r="B115" s="13" t="n"/>
      <c r="C115" s="13" t="n"/>
      <c r="D115" s="13" t="n"/>
      <c r="E115" s="14" t="n"/>
      <c r="F115" s="14" t="n"/>
      <c r="G115" s="15" t="n"/>
      <c r="H115" s="13" t="n"/>
      <c r="I115" s="13" t="n"/>
      <c r="J115" s="14" t="n"/>
      <c r="K115" s="14" t="n"/>
      <c r="L115" s="13" t="n"/>
      <c r="M115" s="14" t="n"/>
      <c r="N115" s="14" t="n"/>
      <c r="O115" s="13" t="n"/>
      <c r="P115" s="15" t="n"/>
      <c r="Q115" s="16">
        <f>IF(OR($A115="",$E115=""),"",IF(OR($L115="Completed",$L115="Withdrawn"),IF($N115="","",MAX(0,$N115-$E115)),IF('Lists'!$B$2="","",MAX(0,'Lists'!$B$2-$E115))))</f>
        <v/>
      </c>
      <c r="R115" s="17">
        <f>IF($A115="","",IF(OR($L115="Completed",$L115="Withdrawn"),"Closed",IF('Lists'!$B$2="","Set As-of Date",IF('Lists'!$B$3="","Set Due-Soon Window",IF('Lists'!$B$4="","Set Aging Threshold",IF($M115="","Missing Follow-Up",IF($M115&lt;'Lists'!$B$2,"Overdue",IF($M115&lt;='Lists'!$B$2+'Lists'!$B$3,"Due Soon",IF(AND($Q115&lt;&gt;"",$Q115&gt;='Lists'!$B$4),"Aging","On Track")))))))))</f>
        <v/>
      </c>
      <c r="S115" s="18">
        <f>IF(COUNTA($A115:$P115)=0,"",IF($A115="","Missing Request ID",IF(COUNTIF($A$2:$A$121,$A115)&gt;1,"Duplicate Request ID",IF('Lists'!$B$2="","Set As-of Date",IF(OR($B115="",$C115="",$D115="",$E115="",$F115="",$G115="",$H115="",$I115="",$K115="",$L115=""),"Missing Required",IF(OR(COUNTIF('Lists'!$E$2:$E$11,$D115)=0,COUNTIF('Lists'!$F$2:$F$3,$H115)=0,COUNTIF('Lists'!$G$2:$G$3,$I115)=0,COUNTIF('Lists'!$H$2:$H$8,$L115)=0),"Invalid List Value",IF(OR($E115&gt;'Lists'!$B$2,AND($J115&lt;&gt;"",$J115&gt;'Lists'!$B$2),$K115&gt;'Lists'!$B$2,AND($N115&lt;&gt;"",$N115&gt;'Lists'!$B$2)),"Future Activity Date",IF(OR(AND($J115&lt;&gt;"",$J115&lt;$E115),$K115&lt;$E115,AND($M115&lt;&gt;"",$M115&lt;$E115),AND($N115&lt;&gt;"",$N115&lt;$E115)),"Review Date Order",IF(AND(OR($L115="Sent for Processing",$L115="Processing",$L115="Completed"),$J115=""),"Missing Sent Date",IF(AND(OR($L115="Completed",$L115="Withdrawn"),$N115=""),"Missing Closed Date",IF(AND($L115="Completed",$O115=""),"Missing Completion Reference",IF(AND($L115&lt;&gt;"Completed",$O115&lt;&gt;""),"Completion Reference Conflict",IF(AND($L115&lt;&gt;"Completed",$L115&lt;&gt;"Withdrawn",$N115&lt;&gt;""),"Closed Date Conflict",IF(AND(OR($L115="Completed",$L115="Withdrawn"),$M115&lt;&gt;""),"Closed Follow-Up Conflict","OK"))))))))))))))</f>
        <v/>
      </c>
    </row>
    <row r="116" ht="24" customHeight="1">
      <c r="A116" s="13" t="n"/>
      <c r="B116" s="13" t="n"/>
      <c r="C116" s="13" t="n"/>
      <c r="D116" s="13" t="n"/>
      <c r="E116" s="14" t="n"/>
      <c r="F116" s="14" t="n"/>
      <c r="G116" s="15" t="n"/>
      <c r="H116" s="13" t="n"/>
      <c r="I116" s="13" t="n"/>
      <c r="J116" s="14" t="n"/>
      <c r="K116" s="14" t="n"/>
      <c r="L116" s="13" t="n"/>
      <c r="M116" s="14" t="n"/>
      <c r="N116" s="14" t="n"/>
      <c r="O116" s="13" t="n"/>
      <c r="P116" s="15" t="n"/>
      <c r="Q116" s="16">
        <f>IF(OR($A116="",$E116=""),"",IF(OR($L116="Completed",$L116="Withdrawn"),IF($N116="","",MAX(0,$N116-$E116)),IF('Lists'!$B$2="","",MAX(0,'Lists'!$B$2-$E116))))</f>
        <v/>
      </c>
      <c r="R116" s="17">
        <f>IF($A116="","",IF(OR($L116="Completed",$L116="Withdrawn"),"Closed",IF('Lists'!$B$2="","Set As-of Date",IF('Lists'!$B$3="","Set Due-Soon Window",IF('Lists'!$B$4="","Set Aging Threshold",IF($M116="","Missing Follow-Up",IF($M116&lt;'Lists'!$B$2,"Overdue",IF($M116&lt;='Lists'!$B$2+'Lists'!$B$3,"Due Soon",IF(AND($Q116&lt;&gt;"",$Q116&gt;='Lists'!$B$4),"Aging","On Track")))))))))</f>
        <v/>
      </c>
      <c r="S116" s="18">
        <f>IF(COUNTA($A116:$P116)=0,"",IF($A116="","Missing Request ID",IF(COUNTIF($A$2:$A$121,$A116)&gt;1,"Duplicate Request ID",IF('Lists'!$B$2="","Set As-of Date",IF(OR($B116="",$C116="",$D116="",$E116="",$F116="",$G116="",$H116="",$I116="",$K116="",$L116=""),"Missing Required",IF(OR(COUNTIF('Lists'!$E$2:$E$11,$D116)=0,COUNTIF('Lists'!$F$2:$F$3,$H116)=0,COUNTIF('Lists'!$G$2:$G$3,$I116)=0,COUNTIF('Lists'!$H$2:$H$8,$L116)=0),"Invalid List Value",IF(OR($E116&gt;'Lists'!$B$2,AND($J116&lt;&gt;"",$J116&gt;'Lists'!$B$2),$K116&gt;'Lists'!$B$2,AND($N116&lt;&gt;"",$N116&gt;'Lists'!$B$2)),"Future Activity Date",IF(OR(AND($J116&lt;&gt;"",$J116&lt;$E116),$K116&lt;$E116,AND($M116&lt;&gt;"",$M116&lt;$E116),AND($N116&lt;&gt;"",$N116&lt;$E116)),"Review Date Order",IF(AND(OR($L116="Sent for Processing",$L116="Processing",$L116="Completed"),$J116=""),"Missing Sent Date",IF(AND(OR($L116="Completed",$L116="Withdrawn"),$N116=""),"Missing Closed Date",IF(AND($L116="Completed",$O116=""),"Missing Completion Reference",IF(AND($L116&lt;&gt;"Completed",$O116&lt;&gt;""),"Completion Reference Conflict",IF(AND($L116&lt;&gt;"Completed",$L116&lt;&gt;"Withdrawn",$N116&lt;&gt;""),"Closed Date Conflict",IF(AND(OR($L116="Completed",$L116="Withdrawn"),$M116&lt;&gt;""),"Closed Follow-Up Conflict","OK"))))))))))))))</f>
        <v/>
      </c>
    </row>
    <row r="117" ht="24" customHeight="1">
      <c r="A117" s="13" t="n"/>
      <c r="B117" s="13" t="n"/>
      <c r="C117" s="13" t="n"/>
      <c r="D117" s="13" t="n"/>
      <c r="E117" s="14" t="n"/>
      <c r="F117" s="14" t="n"/>
      <c r="G117" s="15" t="n"/>
      <c r="H117" s="13" t="n"/>
      <c r="I117" s="13" t="n"/>
      <c r="J117" s="14" t="n"/>
      <c r="K117" s="14" t="n"/>
      <c r="L117" s="13" t="n"/>
      <c r="M117" s="14" t="n"/>
      <c r="N117" s="14" t="n"/>
      <c r="O117" s="13" t="n"/>
      <c r="P117" s="15" t="n"/>
      <c r="Q117" s="16">
        <f>IF(OR($A117="",$E117=""),"",IF(OR($L117="Completed",$L117="Withdrawn"),IF($N117="","",MAX(0,$N117-$E117)),IF('Lists'!$B$2="","",MAX(0,'Lists'!$B$2-$E117))))</f>
        <v/>
      </c>
      <c r="R117" s="17">
        <f>IF($A117="","",IF(OR($L117="Completed",$L117="Withdrawn"),"Closed",IF('Lists'!$B$2="","Set As-of Date",IF('Lists'!$B$3="","Set Due-Soon Window",IF('Lists'!$B$4="","Set Aging Threshold",IF($M117="","Missing Follow-Up",IF($M117&lt;'Lists'!$B$2,"Overdue",IF($M117&lt;='Lists'!$B$2+'Lists'!$B$3,"Due Soon",IF(AND($Q117&lt;&gt;"",$Q117&gt;='Lists'!$B$4),"Aging","On Track")))))))))</f>
        <v/>
      </c>
      <c r="S117" s="18">
        <f>IF(COUNTA($A117:$P117)=0,"",IF($A117="","Missing Request ID",IF(COUNTIF($A$2:$A$121,$A117)&gt;1,"Duplicate Request ID",IF('Lists'!$B$2="","Set As-of Date",IF(OR($B117="",$C117="",$D117="",$E117="",$F117="",$G117="",$H117="",$I117="",$K117="",$L117=""),"Missing Required",IF(OR(COUNTIF('Lists'!$E$2:$E$11,$D117)=0,COUNTIF('Lists'!$F$2:$F$3,$H117)=0,COUNTIF('Lists'!$G$2:$G$3,$I117)=0,COUNTIF('Lists'!$H$2:$H$8,$L117)=0),"Invalid List Value",IF(OR($E117&gt;'Lists'!$B$2,AND($J117&lt;&gt;"",$J117&gt;'Lists'!$B$2),$K117&gt;'Lists'!$B$2,AND($N117&lt;&gt;"",$N117&gt;'Lists'!$B$2)),"Future Activity Date",IF(OR(AND($J117&lt;&gt;"",$J117&lt;$E117),$K117&lt;$E117,AND($M117&lt;&gt;"",$M117&lt;$E117),AND($N117&lt;&gt;"",$N117&lt;$E117)),"Review Date Order",IF(AND(OR($L117="Sent for Processing",$L117="Processing",$L117="Completed"),$J117=""),"Missing Sent Date",IF(AND(OR($L117="Completed",$L117="Withdrawn"),$N117=""),"Missing Closed Date",IF(AND($L117="Completed",$O117=""),"Missing Completion Reference",IF(AND($L117&lt;&gt;"Completed",$O117&lt;&gt;""),"Completion Reference Conflict",IF(AND($L117&lt;&gt;"Completed",$L117&lt;&gt;"Withdrawn",$N117&lt;&gt;""),"Closed Date Conflict",IF(AND(OR($L117="Completed",$L117="Withdrawn"),$M117&lt;&gt;""),"Closed Follow-Up Conflict","OK"))))))))))))))</f>
        <v/>
      </c>
    </row>
    <row r="118" ht="24" customHeight="1">
      <c r="A118" s="13" t="n"/>
      <c r="B118" s="13" t="n"/>
      <c r="C118" s="13" t="n"/>
      <c r="D118" s="13" t="n"/>
      <c r="E118" s="14" t="n"/>
      <c r="F118" s="14" t="n"/>
      <c r="G118" s="15" t="n"/>
      <c r="H118" s="13" t="n"/>
      <c r="I118" s="13" t="n"/>
      <c r="J118" s="14" t="n"/>
      <c r="K118" s="14" t="n"/>
      <c r="L118" s="13" t="n"/>
      <c r="M118" s="14" t="n"/>
      <c r="N118" s="14" t="n"/>
      <c r="O118" s="13" t="n"/>
      <c r="P118" s="15" t="n"/>
      <c r="Q118" s="16">
        <f>IF(OR($A118="",$E118=""),"",IF(OR($L118="Completed",$L118="Withdrawn"),IF($N118="","",MAX(0,$N118-$E118)),IF('Lists'!$B$2="","",MAX(0,'Lists'!$B$2-$E118))))</f>
        <v/>
      </c>
      <c r="R118" s="17">
        <f>IF($A118="","",IF(OR($L118="Completed",$L118="Withdrawn"),"Closed",IF('Lists'!$B$2="","Set As-of Date",IF('Lists'!$B$3="","Set Due-Soon Window",IF('Lists'!$B$4="","Set Aging Threshold",IF($M118="","Missing Follow-Up",IF($M118&lt;'Lists'!$B$2,"Overdue",IF($M118&lt;='Lists'!$B$2+'Lists'!$B$3,"Due Soon",IF(AND($Q118&lt;&gt;"",$Q118&gt;='Lists'!$B$4),"Aging","On Track")))))))))</f>
        <v/>
      </c>
      <c r="S118" s="18">
        <f>IF(COUNTA($A118:$P118)=0,"",IF($A118="","Missing Request ID",IF(COUNTIF($A$2:$A$121,$A118)&gt;1,"Duplicate Request ID",IF('Lists'!$B$2="","Set As-of Date",IF(OR($B118="",$C118="",$D118="",$E118="",$F118="",$G118="",$H118="",$I118="",$K118="",$L118=""),"Missing Required",IF(OR(COUNTIF('Lists'!$E$2:$E$11,$D118)=0,COUNTIF('Lists'!$F$2:$F$3,$H118)=0,COUNTIF('Lists'!$G$2:$G$3,$I118)=0,COUNTIF('Lists'!$H$2:$H$8,$L118)=0),"Invalid List Value",IF(OR($E118&gt;'Lists'!$B$2,AND($J118&lt;&gt;"",$J118&gt;'Lists'!$B$2),$K118&gt;'Lists'!$B$2,AND($N118&lt;&gt;"",$N118&gt;'Lists'!$B$2)),"Future Activity Date",IF(OR(AND($J118&lt;&gt;"",$J118&lt;$E118),$K118&lt;$E118,AND($M118&lt;&gt;"",$M118&lt;$E118),AND($N118&lt;&gt;"",$N118&lt;$E118)),"Review Date Order",IF(AND(OR($L118="Sent for Processing",$L118="Processing",$L118="Completed"),$J118=""),"Missing Sent Date",IF(AND(OR($L118="Completed",$L118="Withdrawn"),$N118=""),"Missing Closed Date",IF(AND($L118="Completed",$O118=""),"Missing Completion Reference",IF(AND($L118&lt;&gt;"Completed",$O118&lt;&gt;""),"Completion Reference Conflict",IF(AND($L118&lt;&gt;"Completed",$L118&lt;&gt;"Withdrawn",$N118&lt;&gt;""),"Closed Date Conflict",IF(AND(OR($L118="Completed",$L118="Withdrawn"),$M118&lt;&gt;""),"Closed Follow-Up Conflict","OK"))))))))))))))</f>
        <v/>
      </c>
    </row>
    <row r="119" ht="24" customHeight="1">
      <c r="A119" s="13" t="n"/>
      <c r="B119" s="13" t="n"/>
      <c r="C119" s="13" t="n"/>
      <c r="D119" s="13" t="n"/>
      <c r="E119" s="14" t="n"/>
      <c r="F119" s="14" t="n"/>
      <c r="G119" s="15" t="n"/>
      <c r="H119" s="13" t="n"/>
      <c r="I119" s="13" t="n"/>
      <c r="J119" s="14" t="n"/>
      <c r="K119" s="14" t="n"/>
      <c r="L119" s="13" t="n"/>
      <c r="M119" s="14" t="n"/>
      <c r="N119" s="14" t="n"/>
      <c r="O119" s="13" t="n"/>
      <c r="P119" s="15" t="n"/>
      <c r="Q119" s="16">
        <f>IF(OR($A119="",$E119=""),"",IF(OR($L119="Completed",$L119="Withdrawn"),IF($N119="","",MAX(0,$N119-$E119)),IF('Lists'!$B$2="","",MAX(0,'Lists'!$B$2-$E119))))</f>
        <v/>
      </c>
      <c r="R119" s="17">
        <f>IF($A119="","",IF(OR($L119="Completed",$L119="Withdrawn"),"Closed",IF('Lists'!$B$2="","Set As-of Date",IF('Lists'!$B$3="","Set Due-Soon Window",IF('Lists'!$B$4="","Set Aging Threshold",IF($M119="","Missing Follow-Up",IF($M119&lt;'Lists'!$B$2,"Overdue",IF($M119&lt;='Lists'!$B$2+'Lists'!$B$3,"Due Soon",IF(AND($Q119&lt;&gt;"",$Q119&gt;='Lists'!$B$4),"Aging","On Track")))))))))</f>
        <v/>
      </c>
      <c r="S119" s="18">
        <f>IF(COUNTA($A119:$P119)=0,"",IF($A119="","Missing Request ID",IF(COUNTIF($A$2:$A$121,$A119)&gt;1,"Duplicate Request ID",IF('Lists'!$B$2="","Set As-of Date",IF(OR($B119="",$C119="",$D119="",$E119="",$F119="",$G119="",$H119="",$I119="",$K119="",$L119=""),"Missing Required",IF(OR(COUNTIF('Lists'!$E$2:$E$11,$D119)=0,COUNTIF('Lists'!$F$2:$F$3,$H119)=0,COUNTIF('Lists'!$G$2:$G$3,$I119)=0,COUNTIF('Lists'!$H$2:$H$8,$L119)=0),"Invalid List Value",IF(OR($E119&gt;'Lists'!$B$2,AND($J119&lt;&gt;"",$J119&gt;'Lists'!$B$2),$K119&gt;'Lists'!$B$2,AND($N119&lt;&gt;"",$N119&gt;'Lists'!$B$2)),"Future Activity Date",IF(OR(AND($J119&lt;&gt;"",$J119&lt;$E119),$K119&lt;$E119,AND($M119&lt;&gt;"",$M119&lt;$E119),AND($N119&lt;&gt;"",$N119&lt;$E119)),"Review Date Order",IF(AND(OR($L119="Sent for Processing",$L119="Processing",$L119="Completed"),$J119=""),"Missing Sent Date",IF(AND(OR($L119="Completed",$L119="Withdrawn"),$N119=""),"Missing Closed Date",IF(AND($L119="Completed",$O119=""),"Missing Completion Reference",IF(AND($L119&lt;&gt;"Completed",$O119&lt;&gt;""),"Completion Reference Conflict",IF(AND($L119&lt;&gt;"Completed",$L119&lt;&gt;"Withdrawn",$N119&lt;&gt;""),"Closed Date Conflict",IF(AND(OR($L119="Completed",$L119="Withdrawn"),$M119&lt;&gt;""),"Closed Follow-Up Conflict","OK"))))))))))))))</f>
        <v/>
      </c>
    </row>
    <row r="120" ht="24" customHeight="1">
      <c r="A120" s="13" t="n"/>
      <c r="B120" s="13" t="n"/>
      <c r="C120" s="13" t="n"/>
      <c r="D120" s="13" t="n"/>
      <c r="E120" s="14" t="n"/>
      <c r="F120" s="14" t="n"/>
      <c r="G120" s="15" t="n"/>
      <c r="H120" s="13" t="n"/>
      <c r="I120" s="13" t="n"/>
      <c r="J120" s="14" t="n"/>
      <c r="K120" s="14" t="n"/>
      <c r="L120" s="13" t="n"/>
      <c r="M120" s="14" t="n"/>
      <c r="N120" s="14" t="n"/>
      <c r="O120" s="13" t="n"/>
      <c r="P120" s="15" t="n"/>
      <c r="Q120" s="16">
        <f>IF(OR($A120="",$E120=""),"",IF(OR($L120="Completed",$L120="Withdrawn"),IF($N120="","",MAX(0,$N120-$E120)),IF('Lists'!$B$2="","",MAX(0,'Lists'!$B$2-$E120))))</f>
        <v/>
      </c>
      <c r="R120" s="17">
        <f>IF($A120="","",IF(OR($L120="Completed",$L120="Withdrawn"),"Closed",IF('Lists'!$B$2="","Set As-of Date",IF('Lists'!$B$3="","Set Due-Soon Window",IF('Lists'!$B$4="","Set Aging Threshold",IF($M120="","Missing Follow-Up",IF($M120&lt;'Lists'!$B$2,"Overdue",IF($M120&lt;='Lists'!$B$2+'Lists'!$B$3,"Due Soon",IF(AND($Q120&lt;&gt;"",$Q120&gt;='Lists'!$B$4),"Aging","On Track")))))))))</f>
        <v/>
      </c>
      <c r="S120" s="18">
        <f>IF(COUNTA($A120:$P120)=0,"",IF($A120="","Missing Request ID",IF(COUNTIF($A$2:$A$121,$A120)&gt;1,"Duplicate Request ID",IF('Lists'!$B$2="","Set As-of Date",IF(OR($B120="",$C120="",$D120="",$E120="",$F120="",$G120="",$H120="",$I120="",$K120="",$L120=""),"Missing Required",IF(OR(COUNTIF('Lists'!$E$2:$E$11,$D120)=0,COUNTIF('Lists'!$F$2:$F$3,$H120)=0,COUNTIF('Lists'!$G$2:$G$3,$I120)=0,COUNTIF('Lists'!$H$2:$H$8,$L120)=0),"Invalid List Value",IF(OR($E120&gt;'Lists'!$B$2,AND($J120&lt;&gt;"",$J120&gt;'Lists'!$B$2),$K120&gt;'Lists'!$B$2,AND($N120&lt;&gt;"",$N120&gt;'Lists'!$B$2)),"Future Activity Date",IF(OR(AND($J120&lt;&gt;"",$J120&lt;$E120),$K120&lt;$E120,AND($M120&lt;&gt;"",$M120&lt;$E120),AND($N120&lt;&gt;"",$N120&lt;$E120)),"Review Date Order",IF(AND(OR($L120="Sent for Processing",$L120="Processing",$L120="Completed"),$J120=""),"Missing Sent Date",IF(AND(OR($L120="Completed",$L120="Withdrawn"),$N120=""),"Missing Closed Date",IF(AND($L120="Completed",$O120=""),"Missing Completion Reference",IF(AND($L120&lt;&gt;"Completed",$O120&lt;&gt;""),"Completion Reference Conflict",IF(AND($L120&lt;&gt;"Completed",$L120&lt;&gt;"Withdrawn",$N120&lt;&gt;""),"Closed Date Conflict",IF(AND(OR($L120="Completed",$L120="Withdrawn"),$M120&lt;&gt;""),"Closed Follow-Up Conflict","OK"))))))))))))))</f>
        <v/>
      </c>
    </row>
    <row r="121" ht="24" customHeight="1">
      <c r="A121" s="13" t="n"/>
      <c r="B121" s="13" t="n"/>
      <c r="C121" s="13" t="n"/>
      <c r="D121" s="13" t="n"/>
      <c r="E121" s="14" t="n"/>
      <c r="F121" s="14" t="n"/>
      <c r="G121" s="15" t="n"/>
      <c r="H121" s="13" t="n"/>
      <c r="I121" s="13" t="n"/>
      <c r="J121" s="14" t="n"/>
      <c r="K121" s="14" t="n"/>
      <c r="L121" s="13" t="n"/>
      <c r="M121" s="14" t="n"/>
      <c r="N121" s="14" t="n"/>
      <c r="O121" s="13" t="n"/>
      <c r="P121" s="15" t="n"/>
      <c r="Q121" s="16">
        <f>IF(OR($A121="",$E121=""),"",IF(OR($L121="Completed",$L121="Withdrawn"),IF($N121="","",MAX(0,$N121-$E121)),IF('Lists'!$B$2="","",MAX(0,'Lists'!$B$2-$E121))))</f>
        <v/>
      </c>
      <c r="R121" s="17">
        <f>IF($A121="","",IF(OR($L121="Completed",$L121="Withdrawn"),"Closed",IF('Lists'!$B$2="","Set As-of Date",IF('Lists'!$B$3="","Set Due-Soon Window",IF('Lists'!$B$4="","Set Aging Threshold",IF($M121="","Missing Follow-Up",IF($M121&lt;'Lists'!$B$2,"Overdue",IF($M121&lt;='Lists'!$B$2+'Lists'!$B$3,"Due Soon",IF(AND($Q121&lt;&gt;"",$Q121&gt;='Lists'!$B$4),"Aging","On Track")))))))))</f>
        <v/>
      </c>
      <c r="S121" s="18">
        <f>IF(COUNTA($A121:$P121)=0,"",IF($A121="","Missing Request ID",IF(COUNTIF($A$2:$A$121,$A121)&gt;1,"Duplicate Request ID",IF('Lists'!$B$2="","Set As-of Date",IF(OR($B121="",$C121="",$D121="",$E121="",$F121="",$G121="",$H121="",$I121="",$K121="",$L121=""),"Missing Required",IF(OR(COUNTIF('Lists'!$E$2:$E$11,$D121)=0,COUNTIF('Lists'!$F$2:$F$3,$H121)=0,COUNTIF('Lists'!$G$2:$G$3,$I121)=0,COUNTIF('Lists'!$H$2:$H$8,$L121)=0),"Invalid List Value",IF(OR($E121&gt;'Lists'!$B$2,AND($J121&lt;&gt;"",$J121&gt;'Lists'!$B$2),$K121&gt;'Lists'!$B$2,AND($N121&lt;&gt;"",$N121&gt;'Lists'!$B$2)),"Future Activity Date",IF(OR(AND($J121&lt;&gt;"",$J121&lt;$E121),$K121&lt;$E121,AND($M121&lt;&gt;"",$M121&lt;$E121),AND($N121&lt;&gt;"",$N121&lt;$E121)),"Review Date Order",IF(AND(OR($L121="Sent for Processing",$L121="Processing",$L121="Completed"),$J121=""),"Missing Sent Date",IF(AND(OR($L121="Completed",$L121="Withdrawn"),$N121=""),"Missing Closed Date",IF(AND($L121="Completed",$O121=""),"Missing Completion Reference",IF(AND($L121&lt;&gt;"Completed",$O121&lt;&gt;""),"Completion Reference Conflict",IF(AND($L121&lt;&gt;"Completed",$L121&lt;&gt;"Withdrawn",$N121&lt;&gt;""),"Closed Date Conflict",IF(AND(OR($L121="Completed",$L121="Withdrawn"),$M121&lt;&gt;""),"Closed Follow-Up Conflict","OK"))))))))))))))</f>
        <v/>
      </c>
    </row>
  </sheetData>
  <autoFilter ref="A1:S121"/>
  <conditionalFormatting sqref="R2:R121">
    <cfRule type="expression" priority="1" dxfId="0">
      <formula>$R2="Overdue"</formula>
    </cfRule>
    <cfRule type="expression" priority="3" dxfId="3">
      <formula>$R2="Missing Follow-Up"</formula>
    </cfRule>
    <cfRule type="expression" priority="4" dxfId="1">
      <formula>$R2="Due Soon"</formula>
    </cfRule>
    <cfRule type="expression" priority="5" dxfId="4">
      <formula>$R2="Aging"</formula>
    </cfRule>
    <cfRule type="expression" priority="6" dxfId="2">
      <formula>$R2="On Track"</formula>
    </cfRule>
    <cfRule type="expression" priority="7" dxfId="5">
      <formula>$R2="Closed"</formula>
    </cfRule>
    <cfRule type="expression" priority="8" dxfId="6">
      <formula>LEFT($R2,3)="Set"</formula>
    </cfRule>
  </conditionalFormatting>
  <conditionalFormatting sqref="M2:M121">
    <cfRule type="expression" priority="2" dxfId="0">
      <formula>$R2="Overdue"</formula>
    </cfRule>
  </conditionalFormatting>
  <conditionalFormatting sqref="S2:S121">
    <cfRule type="expression" priority="9" dxfId="2">
      <formula>$S2="OK"</formula>
    </cfRule>
    <cfRule type="expression" priority="10" dxfId="3">
      <formula>AND($S2&lt;&gt;"",$S2&lt;&gt;"OK")</formula>
    </cfRule>
  </conditionalFormatting>
  <conditionalFormatting sqref="A2:A121">
    <cfRule type="expression" priority="11" dxfId="0">
      <formula>$S2="Duplicate Request ID"</formula>
    </cfRule>
  </conditionalFormatting>
  <dataValidations count="9">
    <dataValidation sqref="D2:D121" showDropDown="0" showInputMessage="1" showErrorMessage="1" allowBlank="0" errorTitle="Invalid change type" error="Select a change type from the editable list on the Lists sheet." promptTitle="Change Type" prompt="Select the administrative change type." type="list" errorStyle="stop">
      <formula1>'Lists'!$E$2:$E$11</formula1>
    </dataValidation>
    <dataValidation sqref="H2:H121" showDropDown="0" showInputMessage="1" showErrorMessage="1" allowBlank="0" errorTitle="Invalid priority" error="Select Standard or Urgent from the list." promptTitle="Priority" prompt="Select the request priority." type="list" errorStyle="stop">
      <formula1>'Lists'!$F$2:$F$3</formula1>
    </dataValidation>
    <dataValidation sqref="I2:I121" showDropDown="0" showInputMessage="1" showErrorMessage="1" allowBlank="0" errorTitle="Invalid work queue" error="Select a work queue from the editable list on the Lists sheet." promptTitle="Work Queue" prompt="Select the servicing work queue." type="list" errorStyle="stop">
      <formula1>'Lists'!$G$2:$G$3</formula1>
    </dataValidation>
    <dataValidation sqref="L2:L121" showDropDown="0" showInputMessage="1" showErrorMessage="1" allowBlank="0" errorTitle="Invalid status" error="Select a status from the controlled list. Status text drives formulas." promptTitle="Status" prompt="Select the current administrative status." type="list" errorStyle="stop">
      <formula1>'Lists'!$H$2:$H$8</formula1>
    </dataValidation>
    <dataValidation sqref="E2:F121 J2:K121 M2:N121" showDropDown="0" showInputMessage="1" showErrorMessage="1" allowBlank="0" errorTitle="Invalid date" error="Enter a date from 01/01/2020 through 12/31/2100." promptTitle="Date Entry" prompt="Enter a date in MM/DD/YYYY format." type="date" errorStyle="stop" operator="between">
      <formula1>DATE(2020,1,1)</formula1>
      <formula2>DATE(2100,12,31)</formula2>
    </dataValidation>
    <dataValidation sqref="A2:A121" showDropDown="0" showInputMessage="0" showErrorMessage="1" allowBlank="0" errorTitle="Request ID is too long" error="Enter no more than 25 characters." type="textLength" errorStyle="stop" operator="lessThanOrEqual">
      <formula1>25</formula1>
    </dataValidation>
    <dataValidation sqref="B2:B121" showDropDown="0" showInputMessage="0" showErrorMessage="1" allowBlank="0" errorTitle="Account Name is too long" error="Enter no more than 80 characters." type="textLength" errorStyle="stop" operator="lessThanOrEqual">
      <formula1>80</formula1>
    </dataValidation>
    <dataValidation sqref="C2:C121 O2:O121" showDropDown="0" showInputMessage="0" showErrorMessage="1" allowBlank="0" errorTitle="Reference is too long" error="Enter no more than 40 characters." type="textLength" errorStyle="stop" operator="lessThanOrEqual">
      <formula1>40</formula1>
    </dataValidation>
    <dataValidation sqref="G2:G121 P2:P121" showDropDown="0" showInputMessage="0" showErrorMessage="1" allowBlank="0" errorTitle="Details or Notes is too long" error="Enter no more than 250 characters." type="textLength" errorStyle="stop" operator="lessThanOrEqual">
      <formula1>250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0F7B78"/>
    <outlinePr summaryBelow="1" summaryRight="1"/>
    <pageSetUpPr/>
  </sheetPr>
  <dimension ref="A1:H11"/>
  <sheetViews>
    <sheetView showGridLines="0" zoomScale="9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5" customWidth="1" min="2" max="2"/>
    <col width="3" customWidth="1" min="3" max="3"/>
    <col width="3" customWidth="1" min="4" max="4"/>
    <col width="33" customWidth="1" min="5" max="5"/>
    <col width="14" customWidth="1" min="6" max="6"/>
    <col width="20" customWidth="1" min="7" max="7"/>
    <col width="24" customWidth="1" min="8" max="8"/>
  </cols>
  <sheetData>
    <row r="1" ht="30" customHeight="1">
      <c r="A1" s="1" t="inlineStr">
        <is>
          <t>Setting</t>
        </is>
      </c>
      <c r="B1" s="1" t="inlineStr">
        <is>
          <t>Value</t>
        </is>
      </c>
      <c r="E1" s="2" t="inlineStr">
        <is>
          <t>Change Type</t>
        </is>
      </c>
      <c r="F1" s="2" t="inlineStr">
        <is>
          <t>Priority</t>
        </is>
      </c>
      <c r="G1" s="2" t="inlineStr">
        <is>
          <t>Work Queue</t>
        </is>
      </c>
      <c r="H1" s="2" t="inlineStr">
        <is>
          <t>Status</t>
        </is>
      </c>
    </row>
    <row r="2" ht="24" customHeight="1">
      <c r="A2" s="3" t="inlineStr">
        <is>
          <t>As-of Date</t>
        </is>
      </c>
      <c r="B2" s="19" t="n">
        <v>46275</v>
      </c>
      <c r="E2" s="15" t="inlineStr">
        <is>
          <t>Address Change</t>
        </is>
      </c>
      <c r="F2" s="15" t="inlineStr">
        <is>
          <t>Standard</t>
        </is>
      </c>
      <c r="G2" s="15" t="inlineStr">
        <is>
          <t>Personal Lines</t>
        </is>
      </c>
      <c r="H2" s="15" t="inlineStr">
        <is>
          <t>Received</t>
        </is>
      </c>
    </row>
    <row r="3" ht="24" customHeight="1">
      <c r="A3" s="7" t="inlineStr">
        <is>
          <t>Due-Soon Window (Days)</t>
        </is>
      </c>
      <c r="B3" s="20" t="n">
        <v>2</v>
      </c>
      <c r="E3" s="15" t="inlineStr">
        <is>
          <t>Add/Remove Vehicle</t>
        </is>
      </c>
      <c r="F3" s="15" t="inlineStr">
        <is>
          <t>Urgent</t>
        </is>
      </c>
      <c r="G3" s="15" t="inlineStr">
        <is>
          <t>Commercial Lines</t>
        </is>
      </c>
      <c r="H3" s="15" t="inlineStr">
        <is>
          <t>Waiting on Requester</t>
        </is>
      </c>
    </row>
    <row r="4" ht="24" customHeight="1">
      <c r="A4" s="3" t="inlineStr">
        <is>
          <t>Aging Threshold (Days)</t>
        </is>
      </c>
      <c r="B4" s="20" t="n">
        <v>10</v>
      </c>
      <c r="E4" s="15" t="inlineStr">
        <is>
          <t>Add/Remove Driver</t>
        </is>
      </c>
      <c r="H4" s="15" t="inlineStr">
        <is>
          <t>Ready to Send</t>
        </is>
      </c>
    </row>
    <row r="5" ht="24" customHeight="1">
      <c r="E5" s="15" t="inlineStr">
        <is>
          <t>Named Insured Change</t>
        </is>
      </c>
      <c r="H5" s="15" t="inlineStr">
        <is>
          <t>Sent for Processing</t>
        </is>
      </c>
    </row>
    <row r="6" ht="45" customHeight="1">
      <c r="A6" s="21" t="inlineStr">
        <is>
          <t>Operating Note</t>
        </is>
      </c>
      <c r="B6" s="12" t="inlineStr">
        <is>
          <t>Calendar days are used. The workbook records administrative activity and does not determine whether a requested change is acceptable.</t>
        </is>
      </c>
      <c r="E6" s="15" t="inlineStr">
        <is>
          <t>Lienholder/Mortgagee Change</t>
        </is>
      </c>
      <c r="H6" s="15" t="inlineStr">
        <is>
          <t>Processing</t>
        </is>
      </c>
    </row>
    <row r="7" ht="24" customHeight="1">
      <c r="E7" s="15" t="inlineStr">
        <is>
          <t>Coverage Change Request</t>
        </is>
      </c>
      <c r="H7" s="15" t="inlineStr">
        <is>
          <t>Completed</t>
        </is>
      </c>
    </row>
    <row r="8" ht="24" customHeight="1">
      <c r="E8" s="15" t="inlineStr">
        <is>
          <t>Classification/Exposure Change</t>
        </is>
      </c>
      <c r="H8" s="15" t="inlineStr">
        <is>
          <t>Withdrawn</t>
        </is>
      </c>
    </row>
    <row r="9" ht="24" customHeight="1">
      <c r="E9" s="15" t="inlineStr">
        <is>
          <t>Cancellation Request</t>
        </is>
      </c>
    </row>
    <row r="10" ht="24" customHeight="1">
      <c r="E10" s="15" t="inlineStr">
        <is>
          <t>Reinstatement Request</t>
        </is>
      </c>
    </row>
    <row r="11" ht="24" customHeight="1">
      <c r="E11" s="15" t="inlineStr">
        <is>
          <t>Other</t>
        </is>
      </c>
    </row>
  </sheetData>
  <autoFilter ref="E1:H11"/>
  <dataValidations count="3">
    <dataValidation sqref="B2" showDropDown="0" showInputMessage="1" showErrorMessage="1" allowBlank="0" errorTitle="Invalid as-of date" error="Enter a date from 01/01/2020 through 12/31/2100." promptTitle="As-of Date" prompt="This date drives open-day calculations and follow-up alerts." type="date" errorStyle="stop" operator="between">
      <formula1>DATE(2020,1,1)</formula1>
      <formula2>DATE(2100,12,31)</formula2>
    </dataValidation>
    <dataValidation sqref="B3" showDropDown="0" showInputMessage="1" showErrorMessage="1" allowBlank="0" errorTitle="Invalid due-soon window" error="Enter a whole number from 0 through 30." promptTitle="Due-Soon Window" prompt="Enter the number of calendar days included in Due Soon." type="whole" errorStyle="stop" operator="between">
      <formula1>0</formula1>
      <formula2>30</formula2>
    </dataValidation>
    <dataValidation sqref="B4" showDropDown="0" showInputMessage="1" showErrorMessage="1" allowBlank="0" errorTitle="Invalid aging threshold" error="Enter a whole number from 1 through 365." promptTitle="Aging Threshold" prompt="Enter the number of calendar days used to identify aging requests." type="whole" errorStyle="stop" operator="between">
      <formula1>1</formula1>
      <formula2>365</formula2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2026-09-10T21:26:17Z</dcterms:created>
  <dcterms:modified xmlns:dcterms="http://purl.org/dc/terms/" xmlns:xsi="http://www.w3.org/2001/XMLSchema-instance" xsi:type="dcterms:W3CDTF">2026-09-10T21:26:18+00:00Z</dcterms:modified>
</cp:coreProperties>
</file>