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xpir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'Expirations'!$A$4:$O$104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i val="1"/>
      <color rgb="00667A86"/>
      <sz val="9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Expirations by Window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'Summary'!$A$13:$A$16</f>
            </numRef>
          </cat>
          <val>
            <numRef>
              <f>'Summary'!$B$13:$B$16</f>
            </numRef>
          </val>
        </ser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Insurance Expiration Dashboard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 ht="22" customHeight="1">
      <c r="A3" s="3" t="inlineStr">
        <is>
          <t>Indicator</t>
        </is>
      </c>
      <c r="B3" s="3" t="inlineStr">
        <is>
          <t>Value</t>
        </is>
      </c>
    </row>
    <row r="4" ht="22" customHeight="1">
      <c r="A4" s="4" t="inlineStr">
        <is>
          <t>As of date</t>
        </is>
      </c>
      <c r="B4" s="5">
        <f>IFERROR(Assumptions!$B$3,"")</f>
        <v/>
      </c>
    </row>
    <row r="5" ht="22" customHeight="1">
      <c r="A5" s="6" t="inlineStr">
        <is>
          <t>Records entered</t>
        </is>
      </c>
      <c r="B5" s="7">
        <f>COUNTIF(Expirations!$A$5:$A$104,"&lt;&gt;")</f>
        <v/>
      </c>
    </row>
    <row r="6" ht="22" customHeight="1">
      <c r="A6" s="4" t="inlineStr">
        <is>
          <t>Open records with valid expiration dates</t>
        </is>
      </c>
      <c r="B6" s="8">
        <f>COUNTIFS(Expirations!$A$5:$A$104,"&lt;&gt;",Expirations!$F$5:$F$104,"&gt;0",Expirations!$I$5:$I$104,"&lt;&gt;",Expirations!$I$5:$I$104,"&lt;&gt;Renewed",Expirations!$I$5:$I$104,"&lt;&gt;Non-Renewed",Expirations!$I$5:$I$104,"&lt;&gt;Cancelled")</f>
        <v/>
      </c>
    </row>
    <row r="7" ht="22" customHeight="1">
      <c r="A7" s="6" t="inlineStr">
        <is>
          <t>Expired records requiring review</t>
        </is>
      </c>
      <c r="B7" s="7">
        <f>COUNTIFS(Expirations!$A$5:$A$104,"&lt;&gt;",Expirations!$F$5:$F$104,"&gt;0",Expirations!$I$5:$I$104,"&lt;&gt;",Expirations!$I$5:$I$104,"&lt;&gt;Renewed",Expirations!$I$5:$I$104,"&lt;&gt;Non-Renewed",Expirations!$I$5:$I$104,"&lt;&gt;Cancelled",Expirations!$L$5:$L$104,"&lt;0")</f>
        <v/>
      </c>
    </row>
    <row r="8" ht="22" customHeight="1">
      <c r="A8" s="4" t="inlineStr">
        <is>
          <t>Open records due within planning horizon</t>
        </is>
      </c>
      <c r="B8" s="8">
        <f>COUNTIFS(Expirations!$A$5:$A$104,"&lt;&gt;",Expirations!$F$5:$F$104,"&gt;0",Expirations!$I$5:$I$104,"&lt;&gt;",Expirations!$I$5:$I$104,"&lt;&gt;Renewed",Expirations!$I$5:$I$104,"&lt;&gt;Non-Renewed",Expirations!$I$5:$I$104,"&lt;&gt;Cancelled",Expirations!$L$5:$L$104,"&gt;=0",Expirations!$L$5:$L$104,"&lt;="&amp;Assumptions!$B$6)</f>
        <v/>
      </c>
    </row>
    <row r="9" ht="22" customHeight="1">
      <c r="A9" s="6" t="inlineStr">
        <is>
          <t>Annual premium due within planning horizon</t>
        </is>
      </c>
      <c r="B9" s="9">
        <f>SUMIFS(Expirations!$G$5:$G$104,Expirations!$A$5:$A$104,"&lt;&gt;",Expirations!$F$5:$F$104,"&gt;0",Expirations!$I$5:$I$104,"&lt;&gt;",Expirations!$I$5:$I$104,"&lt;&gt;Renewed",Expirations!$I$5:$I$104,"&lt;&gt;Non-Renewed",Expirations!$I$5:$I$104,"&lt;&gt;Cancelled",Expirations!$L$5:$L$104,"&gt;=0",Expirations!$L$5:$L$104,"&lt;="&amp;Assumptions!$B$6)</f>
        <v/>
      </c>
    </row>
    <row r="10" ht="22" customHeight="1">
      <c r="A10" s="4" t="inlineStr">
        <is>
          <t>Items flagged for human follow-up</t>
        </is>
      </c>
      <c r="B10" s="8">
        <f>COUNTIF(Expirations!$N$5:$N$104,"Follow up")+COUNTIF(Expirations!$N$5:$N$104,"Review expired")</f>
        <v/>
      </c>
    </row>
    <row r="11" ht="22" customHeight="1"/>
    <row r="12" ht="22" customHeight="1">
      <c r="A12" s="3" t="inlineStr">
        <is>
          <t>Expiration Window</t>
        </is>
      </c>
      <c r="B12" s="3" t="inlineStr">
        <is>
          <t>Open Records</t>
        </is>
      </c>
    </row>
    <row r="13" ht="22" customHeight="1">
      <c r="A13" s="10" t="inlineStr">
        <is>
          <t>Expired</t>
        </is>
      </c>
      <c r="B13" s="11">
        <f>COUNTIFS(Expirations!$A$5:$A$104,"&lt;&gt;",Expirations!$F$5:$F$104,"&gt;0",Expirations!$I$5:$I$104,"&lt;&gt;",Expirations!$I$5:$I$104,"&lt;&gt;Renewed",Expirations!$I$5:$I$104,"&lt;&gt;Non-Renewed",Expirations!$I$5:$I$104,"&lt;&gt;Cancelled",Expirations!$L$5:$L$104,"&lt;0")</f>
        <v/>
      </c>
    </row>
    <row r="14" ht="22" customHeight="1">
      <c r="A14" s="12">
        <f>"0-"&amp;Assumptions!$B$4&amp;" days"</f>
        <v/>
      </c>
      <c r="B14" s="13">
        <f>COUNTIFS(Expirations!$A$5:$A$104,"&lt;&gt;",Expirations!$F$5:$F$104,"&gt;0",Expirations!$I$5:$I$104,"&lt;&gt;",Expirations!$I$5:$I$104,"&lt;&gt;Renewed",Expirations!$I$5:$I$104,"&lt;&gt;Non-Renewed",Expirations!$I$5:$I$104,"&lt;&gt;Cancelled",Expirations!$L$5:$L$104,"&gt;=0",Expirations!$L$5:$L$104,"&lt;="&amp;Assumptions!$B$4)</f>
        <v/>
      </c>
    </row>
    <row r="15" ht="22" customHeight="1">
      <c r="A15" s="10">
        <f>IFERROR((Assumptions!$B$4+1)&amp;"-"&amp;Assumptions!$B$5&amp;" days","Check windows")</f>
        <v/>
      </c>
      <c r="B15" s="11">
        <f>COUNTIFS(Expirations!$A$5:$A$104,"&lt;&gt;",Expirations!$F$5:$F$104,"&gt;0",Expirations!$I$5:$I$104,"&lt;&gt;",Expirations!$I$5:$I$104,"&lt;&gt;Renewed",Expirations!$I$5:$I$104,"&lt;&gt;Non-Renewed",Expirations!$I$5:$I$104,"&lt;&gt;Cancelled",Expirations!$L$5:$L$104,"&gt;"&amp;Assumptions!$B$4,Expirations!$L$5:$L$104,"&lt;="&amp;Assumptions!$B$5)</f>
        <v/>
      </c>
    </row>
    <row r="16" ht="22" customHeight="1">
      <c r="A16" s="12">
        <f>IFERROR((Assumptions!$B$5+1)&amp;"-"&amp;Assumptions!$B$6&amp;" days","Check windows")</f>
        <v/>
      </c>
      <c r="B16" s="13">
        <f>COUNTIFS(Expirations!$A$5:$A$104,"&lt;&gt;",Expirations!$F$5:$F$104,"&gt;0",Expirations!$I$5:$I$104,"&lt;&gt;",Expirations!$I$5:$I$104,"&lt;&gt;Renewed",Expirations!$I$5:$I$104,"&lt;&gt;Non-Renewed",Expirations!$I$5:$I$104,"&lt;&gt;Cancelled",Expirations!$L$5:$L$104,"&gt;"&amp;Assumptions!$B$5,Expirations!$L$5:$L$104,"&lt;="&amp;Assumptions!$B$6)</f>
        <v/>
      </c>
    </row>
  </sheetData>
  <mergeCells count="1">
    <mergeCell ref="A1:H1"/>
  </mergeCells>
  <conditionalFormatting sqref="B7">
    <cfRule type="expression" priority="1" dxfId="0">
      <formula>B7&gt;0</formula>
    </cfRule>
  </conditionalFormatting>
  <conditionalFormatting sqref="B10">
    <cfRule type="expression" priority="2" dxfId="0">
      <formula>B10&gt;0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36" customWidth="1" min="2" max="2"/>
    <col width="19" customWidth="1" min="3" max="3"/>
    <col width="22" customWidth="1" min="4" max="4"/>
    <col width="36" customWidth="1" min="5" max="5"/>
    <col width="17" customWidth="1" min="6" max="6"/>
    <col width="17" customWidth="1" min="7" max="7"/>
    <col width="28" customWidth="1" min="8" max="8"/>
    <col width="18" customWidth="1" min="9" max="9"/>
    <col width="20" customWidth="1" min="10" max="10"/>
    <col width="18" customWidth="1" min="11" max="11"/>
    <col width="15" customWidth="1" min="12" max="12"/>
    <col width="25" customWidth="1" min="13" max="13"/>
    <col width="19" customWidth="1" min="14" max="14"/>
    <col width="29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8" customHeight="1">
      <c r="A1" s="1" t="inlineStr">
        <is>
          <t>Insurance Expiration Dashboard — Policy Records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9" t="n"/>
    </row>
    <row r="2" ht="20" customHeight="1">
      <c r="A2" s="14" t="inlineStr">
        <is>
          <t>All sample people, companies, policy references, and records are fictional. Replace highlighted cells with agency administrative data.</t>
        </is>
      </c>
    </row>
    <row r="3"/>
    <row r="4" ht="34" customHeight="1">
      <c r="A4" s="15" t="inlineStr">
        <is>
          <t>Expiration ID</t>
        </is>
      </c>
      <c r="B4" s="15" t="inlineStr">
        <is>
          <t>Client</t>
        </is>
      </c>
      <c r="C4" s="15" t="inlineStr">
        <is>
          <t>Policy Ref</t>
        </is>
      </c>
      <c r="D4" s="15" t="inlineStr">
        <is>
          <t>Line of Business</t>
        </is>
      </c>
      <c r="E4" s="15" t="inlineStr">
        <is>
          <t>Carrier</t>
        </is>
      </c>
      <c r="F4" s="15" t="inlineStr">
        <is>
          <t>Expiration Date</t>
        </is>
      </c>
      <c r="G4" s="15" t="inlineStr">
        <is>
          <t>Annual Premium</t>
        </is>
      </c>
      <c r="H4" s="15" t="inlineStr">
        <is>
          <t>Account Owner</t>
        </is>
      </c>
      <c r="I4" s="15" t="inlineStr">
        <is>
          <t>Policy Status</t>
        </is>
      </c>
      <c r="J4" s="15" t="inlineStr">
        <is>
          <t>Renewal Stage</t>
        </is>
      </c>
      <c r="K4" s="15" t="inlineStr">
        <is>
          <t>Last Contact Date</t>
        </is>
      </c>
      <c r="L4" s="15" t="inlineStr">
        <is>
          <t>Days Remaining</t>
        </is>
      </c>
      <c r="M4" s="15" t="inlineStr">
        <is>
          <t>Expiration Window</t>
        </is>
      </c>
      <c r="N4" s="15" t="inlineStr">
        <is>
          <t>Follow-Up Flag</t>
        </is>
      </c>
      <c r="O4" s="15" t="inlineStr">
        <is>
          <t>Data Check</t>
        </is>
      </c>
    </row>
    <row r="5" ht="32" customHeight="1">
      <c r="A5" s="16" t="inlineStr">
        <is>
          <t>DEMO-EXP-001</t>
        </is>
      </c>
      <c r="B5" s="17" t="inlineStr">
        <is>
          <t>Blue Kettle Bakery LLC (Fictional)</t>
        </is>
      </c>
      <c r="C5" s="16" t="inlineStr">
        <is>
          <t>DEMO-BKB-001</t>
        </is>
      </c>
      <c r="D5" s="17" t="inlineStr">
        <is>
          <t>Businessowners</t>
        </is>
      </c>
      <c r="E5" s="17" t="inlineStr">
        <is>
          <t>Moonlit Prairie Insurance (Fictional)</t>
        </is>
      </c>
      <c r="F5" s="18" t="n">
        <v>46270</v>
      </c>
      <c r="G5" s="19" t="n">
        <v>8250</v>
      </c>
      <c r="H5" s="17" t="inlineStr">
        <is>
          <t>Avery Lantern (Fictional)</t>
        </is>
      </c>
      <c r="I5" s="17" t="inlineStr">
        <is>
          <t>Active</t>
        </is>
      </c>
      <c r="J5" s="17" t="inlineStr">
        <is>
          <t>Contacted</t>
        </is>
      </c>
      <c r="K5" s="18" t="n">
        <v>46255</v>
      </c>
      <c r="L5" s="11">
        <f>IF(F5="","",IFERROR(F5-Assumptions!$B$3,""))</f>
        <v/>
      </c>
      <c r="M5" s="20">
        <f>IF(OR(F5="",L5=""),"",IFERROR(IF(OR(I5="Renewed",I5="Non-Renewed",I5="Cancelled"),"Closed",IF(L5&lt;0,"Expired",IF(L5&lt;=Assumptions!$B$4,"Due in 0-"&amp;Assumptions!$B$4&amp;" days",IF(L5&lt;=Assumptions!$B$5,"Due in "&amp;(Assumptions!$B$4+1)&amp;"-"&amp;Assumptions!$B$5&amp;" days",IF(L5&lt;=Assumptions!$B$6,"Due in "&amp;(Assumptions!$B$5+1)&amp;"-"&amp;Assumptions!$B$6&amp;" days","Beyond window"))))),"Check assumptions"))</f>
        <v/>
      </c>
      <c r="N5" s="20">
        <f>IF(OR(F5="",L5=""),"",IF(OR(I5="Renewed",I5="Non-Renewed",I5="Cancelled",J5="Completed"),"Closed",IF(L5&lt;0,"Review expired",IF(L5&lt;=Assumptions!$B$6,IF(OR(J5="Not Started",L5&lt;=Assumptions!$B$4,K5=""),"Follow up",IF(IFERROR(Assumptions!$B$3-K5,0)&gt;=Assumptions!$B$7,"Follow up","Monitor")),"Not in window"))))</f>
        <v/>
      </c>
      <c r="O5" s="20">
        <f>IF(COUNTA(A5:K5)=0,"",IF(OR(A5="",B5="",C5="",D5="",E5="",F5="",G5="",H5="",I5="",J5=""),"Complete required fields",IF(NOT(ISNUMBER(F5)),"Check expiration date",IF(NOT(ISNUMBER(G5)),"Check premium",IF(G5&lt;0,"Check premium",IF(AND(K5&lt;&gt;"",NOT(ISNUMBER(K5))),"Check contact date",IF(AND(ISNUMBER(K5),K5&gt;Assumptions!$B$3),"Check future contact date",IF(AND(J5="Completed",I5&lt;&gt;"Renewed",I5&lt;&gt;"Non-Renewed",I5&lt;&gt;"Cancelled"),"Check completed status",IF(COUNTIF($C$5:$C$104,C5)&gt;1,"Check duplicate policy ref","Ready")))))))))</f>
        <v/>
      </c>
      <c r="Q5">
        <f>Assumptions!D3</f>
        <v/>
      </c>
      <c r="R5">
        <f>Assumptions!H3</f>
        <v/>
      </c>
      <c r="S5">
        <f>Assumptions!E3</f>
        <v/>
      </c>
      <c r="T5">
        <f>Assumptions!F3</f>
        <v/>
      </c>
      <c r="U5">
        <f>Assumptions!G3</f>
        <v/>
      </c>
      <c r="V5">
        <f>Assumptions!B8</f>
        <v/>
      </c>
      <c r="W5">
        <f>Assumptions!B9</f>
        <v/>
      </c>
      <c r="X5">
        <f>Assumptions!B3</f>
        <v/>
      </c>
      <c r="Y5">
        <f>Assumptions!B10</f>
        <v/>
      </c>
    </row>
    <row r="6" ht="32" customHeight="1">
      <c r="A6" s="16" t="inlineStr">
        <is>
          <t>DEMO-EXP-002</t>
        </is>
      </c>
      <c r="B6" s="17" t="inlineStr">
        <is>
          <t>Copper Finch Bicycle Shop LLC (Fictional)</t>
        </is>
      </c>
      <c r="C6" s="16" t="inlineStr">
        <is>
          <t>DEMO-CFB-002</t>
        </is>
      </c>
      <c r="D6" s="17" t="inlineStr">
        <is>
          <t>General Liability</t>
        </is>
      </c>
      <c r="E6" s="17" t="inlineStr">
        <is>
          <t>North Harbor Mutual (Fictional)</t>
        </is>
      </c>
      <c r="F6" s="18" t="n">
        <v>46275</v>
      </c>
      <c r="G6" s="19" t="n">
        <v>4125.5</v>
      </c>
      <c r="H6" s="17" t="inlineStr">
        <is>
          <t>Morgan Cedar (Fictional)</t>
        </is>
      </c>
      <c r="I6" s="17" t="inlineStr">
        <is>
          <t>Pending Renewal</t>
        </is>
      </c>
      <c r="J6" s="17" t="inlineStr">
        <is>
          <t>Quote Requested</t>
        </is>
      </c>
      <c r="K6" s="18" t="n">
        <v>46272</v>
      </c>
      <c r="L6" s="13">
        <f>IF(F6="","",IFERROR(F6-Assumptions!$B$3,""))</f>
        <v/>
      </c>
      <c r="M6" s="21">
        <f>IF(OR(F6="",L6=""),"",IFERROR(IF(OR(I6="Renewed",I6="Non-Renewed",I6="Cancelled"),"Closed",IF(L6&lt;0,"Expired",IF(L6&lt;=Assumptions!$B$4,"Due in 0-"&amp;Assumptions!$B$4&amp;" days",IF(L6&lt;=Assumptions!$B$5,"Due in "&amp;(Assumptions!$B$4+1)&amp;"-"&amp;Assumptions!$B$5&amp;" days",IF(L6&lt;=Assumptions!$B$6,"Due in "&amp;(Assumptions!$B$5+1)&amp;"-"&amp;Assumptions!$B$6&amp;" days","Beyond window"))))),"Check assumptions"))</f>
        <v/>
      </c>
      <c r="N6" s="21">
        <f>IF(OR(F6="",L6=""),"",IF(OR(I6="Renewed",I6="Non-Renewed",I6="Cancelled",J6="Completed"),"Closed",IF(L6&lt;0,"Review expired",IF(L6&lt;=Assumptions!$B$6,IF(OR(J6="Not Started",L6&lt;=Assumptions!$B$4,K6=""),"Follow up",IF(IFERROR(Assumptions!$B$3-K6,0)&gt;=Assumptions!$B$7,"Follow up","Monitor")),"Not in window"))))</f>
        <v/>
      </c>
      <c r="O6" s="21">
        <f>IF(COUNTA(A6:K6)=0,"",IF(OR(A6="",B6="",C6="",D6="",E6="",F6="",G6="",H6="",I6="",J6=""),"Complete required fields",IF(NOT(ISNUMBER(F6)),"Check expiration date",IF(NOT(ISNUMBER(G6)),"Check premium",IF(G6&lt;0,"Check premium",IF(AND(K6&lt;&gt;"",NOT(ISNUMBER(K6))),"Check contact date",IF(AND(ISNUMBER(K6),K6&gt;Assumptions!$B$3),"Check future contact date",IF(AND(J6="Completed",I6&lt;&gt;"Renewed",I6&lt;&gt;"Non-Renewed",I6&lt;&gt;"Cancelled"),"Check completed status",IF(COUNTIF($C$5:$C$104,C6)&gt;1,"Check duplicate policy ref","Ready")))))))))</f>
        <v/>
      </c>
      <c r="Q6">
        <f>Assumptions!D4</f>
        <v/>
      </c>
      <c r="R6">
        <f>Assumptions!H4</f>
        <v/>
      </c>
      <c r="S6">
        <f>Assumptions!E4</f>
        <v/>
      </c>
      <c r="T6">
        <f>Assumptions!F4</f>
        <v/>
      </c>
      <c r="U6">
        <f>Assumptions!G4</f>
        <v/>
      </c>
    </row>
    <row r="7" ht="32" customHeight="1">
      <c r="A7" s="16" t="inlineStr">
        <is>
          <t>DEMO-EXP-003</t>
        </is>
      </c>
      <c r="B7" s="17" t="inlineStr">
        <is>
          <t>Velvet Rocket Design Studio LLC (Fictional)</t>
        </is>
      </c>
      <c r="C7" s="16" t="inlineStr">
        <is>
          <t>DEMO-VRD-003</t>
        </is>
      </c>
      <c r="D7" s="17" t="inlineStr">
        <is>
          <t>Cyber</t>
        </is>
      </c>
      <c r="E7" s="17" t="inlineStr">
        <is>
          <t>Redwood Comet Insurance (Fictional)</t>
        </is>
      </c>
      <c r="F7" s="18" t="n">
        <v>46305</v>
      </c>
      <c r="G7" s="19" t="n">
        <v>6380</v>
      </c>
      <c r="H7" s="17" t="inlineStr">
        <is>
          <t>Riley Harbor (Fictional)</t>
        </is>
      </c>
      <c r="I7" s="17" t="inlineStr">
        <is>
          <t>Active</t>
        </is>
      </c>
      <c r="J7" s="17" t="inlineStr">
        <is>
          <t>Proposal Sent</t>
        </is>
      </c>
      <c r="K7" s="18" t="n">
        <v>46270</v>
      </c>
      <c r="L7" s="11">
        <f>IF(F7="","",IFERROR(F7-Assumptions!$B$3,""))</f>
        <v/>
      </c>
      <c r="M7" s="20">
        <f>IF(OR(F7="",L7=""),"",IFERROR(IF(OR(I7="Renewed",I7="Non-Renewed",I7="Cancelled"),"Closed",IF(L7&lt;0,"Expired",IF(L7&lt;=Assumptions!$B$4,"Due in 0-"&amp;Assumptions!$B$4&amp;" days",IF(L7&lt;=Assumptions!$B$5,"Due in "&amp;(Assumptions!$B$4+1)&amp;"-"&amp;Assumptions!$B$5&amp;" days",IF(L7&lt;=Assumptions!$B$6,"Due in "&amp;(Assumptions!$B$5+1)&amp;"-"&amp;Assumptions!$B$6&amp;" days","Beyond window"))))),"Check assumptions"))</f>
        <v/>
      </c>
      <c r="N7" s="20">
        <f>IF(OR(F7="",L7=""),"",IF(OR(I7="Renewed",I7="Non-Renewed",I7="Cancelled",J7="Completed"),"Closed",IF(L7&lt;0,"Review expired",IF(L7&lt;=Assumptions!$B$6,IF(OR(J7="Not Started",L7&lt;=Assumptions!$B$4,K7=""),"Follow up",IF(IFERROR(Assumptions!$B$3-K7,0)&gt;=Assumptions!$B$7,"Follow up","Monitor")),"Not in window"))))</f>
        <v/>
      </c>
      <c r="O7" s="20">
        <f>IF(COUNTA(A7:K7)=0,"",IF(OR(A7="",B7="",C7="",D7="",E7="",F7="",G7="",H7="",I7="",J7=""),"Complete required fields",IF(NOT(ISNUMBER(F7)),"Check expiration date",IF(NOT(ISNUMBER(G7)),"Check premium",IF(G7&lt;0,"Check premium",IF(AND(K7&lt;&gt;"",NOT(ISNUMBER(K7))),"Check contact date",IF(AND(ISNUMBER(K7),K7&gt;Assumptions!$B$3),"Check future contact date",IF(AND(J7="Completed",I7&lt;&gt;"Renewed",I7&lt;&gt;"Non-Renewed",I7&lt;&gt;"Cancelled"),"Check completed status",IF(COUNTIF($C$5:$C$104,C7)&gt;1,"Check duplicate policy ref","Ready")))))))))</f>
        <v/>
      </c>
      <c r="Q7">
        <f>Assumptions!D5</f>
        <v/>
      </c>
      <c r="R7">
        <f>Assumptions!H5</f>
        <v/>
      </c>
      <c r="S7">
        <f>Assumptions!E5</f>
        <v/>
      </c>
      <c r="T7">
        <f>Assumptions!F5</f>
        <v/>
      </c>
      <c r="U7">
        <f>Assumptions!G5</f>
        <v/>
      </c>
    </row>
    <row r="8" ht="32" customHeight="1">
      <c r="A8" s="16" t="inlineStr">
        <is>
          <t>DEMO-EXP-004</t>
        </is>
      </c>
      <c r="B8" s="17" t="inlineStr">
        <is>
          <t>Paper Harbor Books LLC (Fictional)</t>
        </is>
      </c>
      <c r="C8" s="16" t="inlineStr">
        <is>
          <t>DEMO-PHB-004</t>
        </is>
      </c>
      <c r="D8" s="17" t="inlineStr">
        <is>
          <t>Commercial Property</t>
        </is>
      </c>
      <c r="E8" s="17" t="inlineStr">
        <is>
          <t>Silver Orchard Casualty (Fictional)</t>
        </is>
      </c>
      <c r="F8" s="18" t="n">
        <v>46306</v>
      </c>
      <c r="G8" s="19" t="n">
        <v>11940.75</v>
      </c>
      <c r="H8" s="17" t="inlineStr">
        <is>
          <t>Casey Meadow (Fictional)</t>
        </is>
      </c>
      <c r="I8" s="17" t="inlineStr">
        <is>
          <t>Pending Renewal</t>
        </is>
      </c>
      <c r="J8" s="17" t="inlineStr">
        <is>
          <t>Contacted</t>
        </is>
      </c>
      <c r="K8" s="18" t="n">
        <v>46255</v>
      </c>
      <c r="L8" s="13">
        <f>IF(F8="","",IFERROR(F8-Assumptions!$B$3,""))</f>
        <v/>
      </c>
      <c r="M8" s="21">
        <f>IF(OR(F8="",L8=""),"",IFERROR(IF(OR(I8="Renewed",I8="Non-Renewed",I8="Cancelled"),"Closed",IF(L8&lt;0,"Expired",IF(L8&lt;=Assumptions!$B$4,"Due in 0-"&amp;Assumptions!$B$4&amp;" days",IF(L8&lt;=Assumptions!$B$5,"Due in "&amp;(Assumptions!$B$4+1)&amp;"-"&amp;Assumptions!$B$5&amp;" days",IF(L8&lt;=Assumptions!$B$6,"Due in "&amp;(Assumptions!$B$5+1)&amp;"-"&amp;Assumptions!$B$6&amp;" days","Beyond window"))))),"Check assumptions"))</f>
        <v/>
      </c>
      <c r="N8" s="21">
        <f>IF(OR(F8="",L8=""),"",IF(OR(I8="Renewed",I8="Non-Renewed",I8="Cancelled",J8="Completed"),"Closed",IF(L8&lt;0,"Review expired",IF(L8&lt;=Assumptions!$B$6,IF(OR(J8="Not Started",L8&lt;=Assumptions!$B$4,K8=""),"Follow up",IF(IFERROR(Assumptions!$B$3-K8,0)&gt;=Assumptions!$B$7,"Follow up","Monitor")),"Not in window"))))</f>
        <v/>
      </c>
      <c r="O8" s="21">
        <f>IF(COUNTA(A8:K8)=0,"",IF(OR(A8="",B8="",C8="",D8="",E8="",F8="",G8="",H8="",I8="",J8=""),"Complete required fields",IF(NOT(ISNUMBER(F8)),"Check expiration date",IF(NOT(ISNUMBER(G8)),"Check premium",IF(G8&lt;0,"Check premium",IF(AND(K8&lt;&gt;"",NOT(ISNUMBER(K8))),"Check contact date",IF(AND(ISNUMBER(K8),K8&gt;Assumptions!$B$3),"Check future contact date",IF(AND(J8="Completed",I8&lt;&gt;"Renewed",I8&lt;&gt;"Non-Renewed",I8&lt;&gt;"Cancelled"),"Check completed status",IF(COUNTIF($C$5:$C$104,C8)&gt;1,"Check duplicate policy ref","Ready")))))))))</f>
        <v/>
      </c>
      <c r="Q8">
        <f>Assumptions!D6</f>
        <v/>
      </c>
      <c r="R8">
        <f>Assumptions!H6</f>
        <v/>
      </c>
      <c r="S8">
        <f>Assumptions!E6</f>
        <v/>
      </c>
      <c r="T8">
        <f>Assumptions!F6</f>
        <v/>
      </c>
      <c r="U8">
        <f>Assumptions!G6</f>
        <v/>
      </c>
    </row>
    <row r="9" ht="32" customHeight="1">
      <c r="A9" s="16" t="inlineStr">
        <is>
          <t>DEMO-EXP-005</t>
        </is>
      </c>
      <c r="B9" s="17" t="inlineStr">
        <is>
          <t>Saffron Kite Catering LLC (Fictional)</t>
        </is>
      </c>
      <c r="C9" s="16" t="inlineStr">
        <is>
          <t>DEMO-SKC-005</t>
        </is>
      </c>
      <c r="D9" s="17" t="inlineStr">
        <is>
          <t>Commercial Auto</t>
        </is>
      </c>
      <c r="E9" s="17" t="inlineStr">
        <is>
          <t>Blue Lantern Indemnity (Fictional)</t>
        </is>
      </c>
      <c r="F9" s="18" t="n">
        <v>46335</v>
      </c>
      <c r="G9" s="19" t="n">
        <v>18750</v>
      </c>
      <c r="H9" s="17" t="inlineStr">
        <is>
          <t>Avery Lantern (Fictional)</t>
        </is>
      </c>
      <c r="I9" s="17" t="inlineStr">
        <is>
          <t>Active</t>
        </is>
      </c>
      <c r="J9" s="17" t="inlineStr">
        <is>
          <t>Quote Requested</t>
        </is>
      </c>
      <c r="K9" s="18" t="n">
        <v>46271</v>
      </c>
      <c r="L9" s="11">
        <f>IF(F9="","",IFERROR(F9-Assumptions!$B$3,""))</f>
        <v/>
      </c>
      <c r="M9" s="20">
        <f>IF(OR(F9="",L9=""),"",IFERROR(IF(OR(I9="Renewed",I9="Non-Renewed",I9="Cancelled"),"Closed",IF(L9&lt;0,"Expired",IF(L9&lt;=Assumptions!$B$4,"Due in 0-"&amp;Assumptions!$B$4&amp;" days",IF(L9&lt;=Assumptions!$B$5,"Due in "&amp;(Assumptions!$B$4+1)&amp;"-"&amp;Assumptions!$B$5&amp;" days",IF(L9&lt;=Assumptions!$B$6,"Due in "&amp;(Assumptions!$B$5+1)&amp;"-"&amp;Assumptions!$B$6&amp;" days","Beyond window"))))),"Check assumptions"))</f>
        <v/>
      </c>
      <c r="N9" s="20">
        <f>IF(OR(F9="",L9=""),"",IF(OR(I9="Renewed",I9="Non-Renewed",I9="Cancelled",J9="Completed"),"Closed",IF(L9&lt;0,"Review expired",IF(L9&lt;=Assumptions!$B$6,IF(OR(J9="Not Started",L9&lt;=Assumptions!$B$4,K9=""),"Follow up",IF(IFERROR(Assumptions!$B$3-K9,0)&gt;=Assumptions!$B$7,"Follow up","Monitor")),"Not in window"))))</f>
        <v/>
      </c>
      <c r="O9" s="20">
        <f>IF(COUNTA(A9:K9)=0,"",IF(OR(A9="",B9="",C9="",D9="",E9="",F9="",G9="",H9="",I9="",J9=""),"Complete required fields",IF(NOT(ISNUMBER(F9)),"Check expiration date",IF(NOT(ISNUMBER(G9)),"Check premium",IF(G9&lt;0,"Check premium",IF(AND(K9&lt;&gt;"",NOT(ISNUMBER(K9))),"Check contact date",IF(AND(ISNUMBER(K9),K9&gt;Assumptions!$B$3),"Check future contact date",IF(AND(J9="Completed",I9&lt;&gt;"Renewed",I9&lt;&gt;"Non-Renewed",I9&lt;&gt;"Cancelled"),"Check completed status",IF(COUNTIF($C$5:$C$104,C9)&gt;1,"Check duplicate policy ref","Ready")))))))))</f>
        <v/>
      </c>
      <c r="Q9">
        <f>Assumptions!D7</f>
        <v/>
      </c>
      <c r="R9">
        <f>Assumptions!H7</f>
        <v/>
      </c>
      <c r="S9">
        <f>Assumptions!E7</f>
        <v/>
      </c>
      <c r="T9">
        <f>Assumptions!F7</f>
        <v/>
      </c>
      <c r="U9">
        <f>Assumptions!G7</f>
        <v/>
      </c>
    </row>
    <row r="10" ht="32" customHeight="1">
      <c r="A10" s="16" t="inlineStr">
        <is>
          <t>DEMO-EXP-006</t>
        </is>
      </c>
      <c r="B10" s="17" t="inlineStr">
        <is>
          <t>Juniper Echo Landscapes LLC (Fictional)</t>
        </is>
      </c>
      <c r="C10" s="16" t="inlineStr">
        <is>
          <t>DEMO-JEL-006</t>
        </is>
      </c>
      <c r="D10" s="17" t="inlineStr">
        <is>
          <t>Workers Compensation</t>
        </is>
      </c>
      <c r="E10" s="17" t="inlineStr">
        <is>
          <t>Moonlit Prairie Insurance (Fictional)</t>
        </is>
      </c>
      <c r="F10" s="18" t="n">
        <v>46336</v>
      </c>
      <c r="G10" s="19" t="n">
        <v>15320.4</v>
      </c>
      <c r="H10" s="17" t="inlineStr">
        <is>
          <t>Morgan Cedar (Fictional)</t>
        </is>
      </c>
      <c r="I10" s="17" t="inlineStr">
        <is>
          <t>Active</t>
        </is>
      </c>
      <c r="J10" s="17" t="inlineStr">
        <is>
          <t>Not Started</t>
        </is>
      </c>
      <c r="K10" s="18" t="n"/>
      <c r="L10" s="13">
        <f>IF(F10="","",IFERROR(F10-Assumptions!$B$3,""))</f>
        <v/>
      </c>
      <c r="M10" s="21">
        <f>IF(OR(F10="",L10=""),"",IFERROR(IF(OR(I10="Renewed",I10="Non-Renewed",I10="Cancelled"),"Closed",IF(L10&lt;0,"Expired",IF(L10&lt;=Assumptions!$B$4,"Due in 0-"&amp;Assumptions!$B$4&amp;" days",IF(L10&lt;=Assumptions!$B$5,"Due in "&amp;(Assumptions!$B$4+1)&amp;"-"&amp;Assumptions!$B$5&amp;" days",IF(L10&lt;=Assumptions!$B$6,"Due in "&amp;(Assumptions!$B$5+1)&amp;"-"&amp;Assumptions!$B$6&amp;" days","Beyond window"))))),"Check assumptions"))</f>
        <v/>
      </c>
      <c r="N10" s="21">
        <f>IF(OR(F10="",L10=""),"",IF(OR(I10="Renewed",I10="Non-Renewed",I10="Cancelled",J10="Completed"),"Closed",IF(L10&lt;0,"Review expired",IF(L10&lt;=Assumptions!$B$6,IF(OR(J10="Not Started",L10&lt;=Assumptions!$B$4,K10=""),"Follow up",IF(IFERROR(Assumptions!$B$3-K10,0)&gt;=Assumptions!$B$7,"Follow up","Monitor")),"Not in window"))))</f>
        <v/>
      </c>
      <c r="O10" s="21">
        <f>IF(COUNTA(A10:K10)=0,"",IF(OR(A10="",B10="",C10="",D10="",E10="",F10="",G10="",H10="",I10="",J10=""),"Complete required fields",IF(NOT(ISNUMBER(F10)),"Check expiration date",IF(NOT(ISNUMBER(G10)),"Check premium",IF(G10&lt;0,"Check premium",IF(AND(K10&lt;&gt;"",NOT(ISNUMBER(K10))),"Check contact date",IF(AND(ISNUMBER(K10),K10&gt;Assumptions!$B$3),"Check future contact date",IF(AND(J10="Completed",I10&lt;&gt;"Renewed",I10&lt;&gt;"Non-Renewed",I10&lt;&gt;"Cancelled"),"Check completed status",IF(COUNTIF($C$5:$C$104,C10)&gt;1,"Check duplicate policy ref","Ready")))))))))</f>
        <v/>
      </c>
      <c r="Q10">
        <f>Assumptions!D8</f>
        <v/>
      </c>
      <c r="R10">
        <f>Assumptions!H8</f>
        <v/>
      </c>
      <c r="S10">
        <f>Assumptions!E8</f>
        <v/>
      </c>
      <c r="T10">
        <f>Assumptions!F8</f>
        <v/>
      </c>
      <c r="U10">
        <f>Assumptions!G8</f>
        <v/>
      </c>
    </row>
    <row r="11" ht="32" customHeight="1">
      <c r="A11" s="16" t="inlineStr">
        <is>
          <t>DEMO-EXP-007</t>
        </is>
      </c>
      <c r="B11" s="17" t="inlineStr">
        <is>
          <t>Lantern Otter Hardware LLC (Fictional)</t>
        </is>
      </c>
      <c r="C11" s="16" t="inlineStr">
        <is>
          <t>DEMO-LOH-007</t>
        </is>
      </c>
      <c r="D11" s="17" t="inlineStr">
        <is>
          <t>Umbrella</t>
        </is>
      </c>
      <c r="E11" s="17" t="inlineStr">
        <is>
          <t>North Harbor Mutual (Fictional)</t>
        </is>
      </c>
      <c r="F11" s="18" t="n">
        <v>46365</v>
      </c>
      <c r="G11" s="19" t="n">
        <v>5875</v>
      </c>
      <c r="H11" s="17" t="inlineStr">
        <is>
          <t>Riley Harbor (Fictional)</t>
        </is>
      </c>
      <c r="I11" s="17" t="inlineStr">
        <is>
          <t>Pending Renewal</t>
        </is>
      </c>
      <c r="J11" s="17" t="inlineStr">
        <is>
          <t>Client Reviewing</t>
        </is>
      </c>
      <c r="K11" s="18" t="n">
        <v>46260</v>
      </c>
      <c r="L11" s="11">
        <f>IF(F11="","",IFERROR(F11-Assumptions!$B$3,""))</f>
        <v/>
      </c>
      <c r="M11" s="20">
        <f>IF(OR(F11="",L11=""),"",IFERROR(IF(OR(I11="Renewed",I11="Non-Renewed",I11="Cancelled"),"Closed",IF(L11&lt;0,"Expired",IF(L11&lt;=Assumptions!$B$4,"Due in 0-"&amp;Assumptions!$B$4&amp;" days",IF(L11&lt;=Assumptions!$B$5,"Due in "&amp;(Assumptions!$B$4+1)&amp;"-"&amp;Assumptions!$B$5&amp;" days",IF(L11&lt;=Assumptions!$B$6,"Due in "&amp;(Assumptions!$B$5+1)&amp;"-"&amp;Assumptions!$B$6&amp;" days","Beyond window"))))),"Check assumptions"))</f>
        <v/>
      </c>
      <c r="N11" s="20">
        <f>IF(OR(F11="",L11=""),"",IF(OR(I11="Renewed",I11="Non-Renewed",I11="Cancelled",J11="Completed"),"Closed",IF(L11&lt;0,"Review expired",IF(L11&lt;=Assumptions!$B$6,IF(OR(J11="Not Started",L11&lt;=Assumptions!$B$4,K11=""),"Follow up",IF(IFERROR(Assumptions!$B$3-K11,0)&gt;=Assumptions!$B$7,"Follow up","Monitor")),"Not in window"))))</f>
        <v/>
      </c>
      <c r="O11" s="20">
        <f>IF(COUNTA(A11:K11)=0,"",IF(OR(A11="",B11="",C11="",D11="",E11="",F11="",G11="",H11="",I11="",J11=""),"Complete required fields",IF(NOT(ISNUMBER(F11)),"Check expiration date",IF(NOT(ISNUMBER(G11)),"Check premium",IF(G11&lt;0,"Check premium",IF(AND(K11&lt;&gt;"",NOT(ISNUMBER(K11))),"Check contact date",IF(AND(ISNUMBER(K11),K11&gt;Assumptions!$B$3),"Check future contact date",IF(AND(J11="Completed",I11&lt;&gt;"Renewed",I11&lt;&gt;"Non-Renewed",I11&lt;&gt;"Cancelled"),"Check completed status",IF(COUNTIF($C$5:$C$104,C11)&gt;1,"Check duplicate policy ref","Ready")))))))))</f>
        <v/>
      </c>
      <c r="Q11">
        <f>Assumptions!D9</f>
        <v/>
      </c>
      <c r="R11">
        <f>Assumptions!H9</f>
        <v/>
      </c>
      <c r="S11">
        <f>Assumptions!E9</f>
        <v/>
      </c>
      <c r="T11">
        <f>Assumptions!F9</f>
        <v/>
      </c>
      <c r="U11">
        <f>Assumptions!G9</f>
        <v/>
      </c>
    </row>
    <row r="12" ht="32" customHeight="1">
      <c r="A12" s="16" t="inlineStr">
        <is>
          <t>DEMO-EXP-008</t>
        </is>
      </c>
      <c r="B12" s="17" t="inlineStr">
        <is>
          <t>Marble Thimble Ceramics LLC (Fictional)</t>
        </is>
      </c>
      <c r="C12" s="16" t="inlineStr">
        <is>
          <t>DEMO-MTC-008</t>
        </is>
      </c>
      <c r="D12" s="17" t="inlineStr">
        <is>
          <t>Inland Marine</t>
        </is>
      </c>
      <c r="E12" s="17" t="inlineStr">
        <is>
          <t>Redwood Comet Insurance (Fictional)</t>
        </is>
      </c>
      <c r="F12" s="18" t="n">
        <v>46366</v>
      </c>
      <c r="G12" s="19" t="n">
        <v>7225.25</v>
      </c>
      <c r="H12" s="17" t="inlineStr">
        <is>
          <t>Casey Meadow (Fictional)</t>
        </is>
      </c>
      <c r="I12" s="17" t="inlineStr">
        <is>
          <t>Active</t>
        </is>
      </c>
      <c r="J12" s="17" t="inlineStr">
        <is>
          <t>Not Started</t>
        </is>
      </c>
      <c r="K12" s="18" t="n"/>
      <c r="L12" s="13">
        <f>IF(F12="","",IFERROR(F12-Assumptions!$B$3,""))</f>
        <v/>
      </c>
      <c r="M12" s="21">
        <f>IF(OR(F12="",L12=""),"",IFERROR(IF(OR(I12="Renewed",I12="Non-Renewed",I12="Cancelled"),"Closed",IF(L12&lt;0,"Expired",IF(L12&lt;=Assumptions!$B$4,"Due in 0-"&amp;Assumptions!$B$4&amp;" days",IF(L12&lt;=Assumptions!$B$5,"Due in "&amp;(Assumptions!$B$4+1)&amp;"-"&amp;Assumptions!$B$5&amp;" days",IF(L12&lt;=Assumptions!$B$6,"Due in "&amp;(Assumptions!$B$5+1)&amp;"-"&amp;Assumptions!$B$6&amp;" days","Beyond window"))))),"Check assumptions"))</f>
        <v/>
      </c>
      <c r="N12" s="21">
        <f>IF(OR(F12="",L12=""),"",IF(OR(I12="Renewed",I12="Non-Renewed",I12="Cancelled",J12="Completed"),"Closed",IF(L12&lt;0,"Review expired",IF(L12&lt;=Assumptions!$B$6,IF(OR(J12="Not Started",L12&lt;=Assumptions!$B$4,K12=""),"Follow up",IF(IFERROR(Assumptions!$B$3-K12,0)&gt;=Assumptions!$B$7,"Follow up","Monitor")),"Not in window"))))</f>
        <v/>
      </c>
      <c r="O12" s="21">
        <f>IF(COUNTA(A12:K12)=0,"",IF(OR(A12="",B12="",C12="",D12="",E12="",F12="",G12="",H12="",I12="",J12=""),"Complete required fields",IF(NOT(ISNUMBER(F12)),"Check expiration date",IF(NOT(ISNUMBER(G12)),"Check premium",IF(G12&lt;0,"Check premium",IF(AND(K12&lt;&gt;"",NOT(ISNUMBER(K12))),"Check contact date",IF(AND(ISNUMBER(K12),K12&gt;Assumptions!$B$3),"Check future contact date",IF(AND(J12="Completed",I12&lt;&gt;"Renewed",I12&lt;&gt;"Non-Renewed",I12&lt;&gt;"Cancelled"),"Check completed status",IF(COUNTIF($C$5:$C$104,C12)&gt;1,"Check duplicate policy ref","Ready")))))))))</f>
        <v/>
      </c>
      <c r="Q12">
        <f>Assumptions!D10</f>
        <v/>
      </c>
      <c r="R12">
        <f>Assumptions!H10</f>
        <v/>
      </c>
      <c r="S12">
        <f>Assumptions!E10</f>
        <v/>
      </c>
      <c r="T12">
        <f>Assumptions!F10</f>
        <v/>
      </c>
      <c r="U12">
        <f>Assumptions!G10</f>
        <v/>
      </c>
    </row>
    <row r="13" ht="32" customHeight="1">
      <c r="A13" s="16" t="inlineStr">
        <is>
          <t>DEMO-EXP-009</t>
        </is>
      </c>
      <c r="B13" s="17" t="inlineStr">
        <is>
          <t>Cloudberry Clockworks LLC (Fictional)</t>
        </is>
      </c>
      <c r="C13" s="16" t="inlineStr">
        <is>
          <t>DEMO-CCW-009</t>
        </is>
      </c>
      <c r="D13" s="17" t="inlineStr">
        <is>
          <t>Businessowners</t>
        </is>
      </c>
      <c r="E13" s="17" t="inlineStr">
        <is>
          <t>Silver Orchard Casualty (Fictional)</t>
        </is>
      </c>
      <c r="F13" s="18" t="n">
        <v>46290</v>
      </c>
      <c r="G13" s="19" t="n">
        <v>9340</v>
      </c>
      <c r="H13" s="17" t="inlineStr">
        <is>
          <t>Avery Lantern (Fictional)</t>
        </is>
      </c>
      <c r="I13" s="17" t="inlineStr">
        <is>
          <t>Renewed</t>
        </is>
      </c>
      <c r="J13" s="17" t="inlineStr">
        <is>
          <t>Completed</t>
        </is>
      </c>
      <c r="K13" s="18" t="n">
        <v>46273</v>
      </c>
      <c r="L13" s="11">
        <f>IF(F13="","",IFERROR(F13-Assumptions!$B$3,""))</f>
        <v/>
      </c>
      <c r="M13" s="20">
        <f>IF(OR(F13="",L13=""),"",IFERROR(IF(OR(I13="Renewed",I13="Non-Renewed",I13="Cancelled"),"Closed",IF(L13&lt;0,"Expired",IF(L13&lt;=Assumptions!$B$4,"Due in 0-"&amp;Assumptions!$B$4&amp;" days",IF(L13&lt;=Assumptions!$B$5,"Due in "&amp;(Assumptions!$B$4+1)&amp;"-"&amp;Assumptions!$B$5&amp;" days",IF(L13&lt;=Assumptions!$B$6,"Due in "&amp;(Assumptions!$B$5+1)&amp;"-"&amp;Assumptions!$B$6&amp;" days","Beyond window"))))),"Check assumptions"))</f>
        <v/>
      </c>
      <c r="N13" s="20">
        <f>IF(OR(F13="",L13=""),"",IF(OR(I13="Renewed",I13="Non-Renewed",I13="Cancelled",J13="Completed"),"Closed",IF(L13&lt;0,"Review expired",IF(L13&lt;=Assumptions!$B$6,IF(OR(J13="Not Started",L13&lt;=Assumptions!$B$4,K13=""),"Follow up",IF(IFERROR(Assumptions!$B$3-K13,0)&gt;=Assumptions!$B$7,"Follow up","Monitor")),"Not in window"))))</f>
        <v/>
      </c>
      <c r="O13" s="20">
        <f>IF(COUNTA(A13:K13)=0,"",IF(OR(A13="",B13="",C13="",D13="",E13="",F13="",G13="",H13="",I13="",J13=""),"Complete required fields",IF(NOT(ISNUMBER(F13)),"Check expiration date",IF(NOT(ISNUMBER(G13)),"Check premium",IF(G13&lt;0,"Check premium",IF(AND(K13&lt;&gt;"",NOT(ISNUMBER(K13))),"Check contact date",IF(AND(ISNUMBER(K13),K13&gt;Assumptions!$B$3),"Check future contact date",IF(AND(J13="Completed",I13&lt;&gt;"Renewed",I13&lt;&gt;"Non-Renewed",I13&lt;&gt;"Cancelled"),"Check completed status",IF(COUNTIF($C$5:$C$104,C13)&gt;1,"Check duplicate policy ref","Ready")))))))))</f>
        <v/>
      </c>
      <c r="Q13">
        <f>Assumptions!D11</f>
        <v/>
      </c>
      <c r="R13">
        <f>Assumptions!H11</f>
        <v/>
      </c>
      <c r="S13">
        <f>Assumptions!E11</f>
        <v/>
      </c>
      <c r="T13">
        <f>Assumptions!F11</f>
        <v/>
      </c>
      <c r="U13">
        <f>Assumptions!G11</f>
        <v/>
      </c>
    </row>
    <row r="14" ht="32" customHeight="1">
      <c r="A14" s="16" t="inlineStr">
        <is>
          <t>DEMO-EXP-010</t>
        </is>
      </c>
      <c r="B14" s="17" t="inlineStr">
        <is>
          <t>Golden Acorn Workshop LLC (Fictional)</t>
        </is>
      </c>
      <c r="C14" s="16" t="inlineStr">
        <is>
          <t>DEMO-GAW-010</t>
        </is>
      </c>
      <c r="D14" s="17" t="inlineStr">
        <is>
          <t>General Liability</t>
        </is>
      </c>
      <c r="E14" s="17" t="inlineStr">
        <is>
          <t>Blue Lantern Indemnity (Fictional)</t>
        </is>
      </c>
      <c r="F14" s="18" t="n">
        <v>46320</v>
      </c>
      <c r="G14" s="19" t="n">
        <v>4780</v>
      </c>
      <c r="H14" s="17" t="inlineStr">
        <is>
          <t>Morgan Cedar (Fictional)</t>
        </is>
      </c>
      <c r="I14" s="17" t="inlineStr">
        <is>
          <t>Non-Renewed</t>
        </is>
      </c>
      <c r="J14" s="17" t="inlineStr">
        <is>
          <t>Completed</t>
        </is>
      </c>
      <c r="K14" s="18" t="n">
        <v>46265</v>
      </c>
      <c r="L14" s="13">
        <f>IF(F14="","",IFERROR(F14-Assumptions!$B$3,""))</f>
        <v/>
      </c>
      <c r="M14" s="21">
        <f>IF(OR(F14="",L14=""),"",IFERROR(IF(OR(I14="Renewed",I14="Non-Renewed",I14="Cancelled"),"Closed",IF(L14&lt;0,"Expired",IF(L14&lt;=Assumptions!$B$4,"Due in 0-"&amp;Assumptions!$B$4&amp;" days",IF(L14&lt;=Assumptions!$B$5,"Due in "&amp;(Assumptions!$B$4+1)&amp;"-"&amp;Assumptions!$B$5&amp;" days",IF(L14&lt;=Assumptions!$B$6,"Due in "&amp;(Assumptions!$B$5+1)&amp;"-"&amp;Assumptions!$B$6&amp;" days","Beyond window"))))),"Check assumptions"))</f>
        <v/>
      </c>
      <c r="N14" s="21">
        <f>IF(OR(F14="",L14=""),"",IF(OR(I14="Renewed",I14="Non-Renewed",I14="Cancelled",J14="Completed"),"Closed",IF(L14&lt;0,"Review expired",IF(L14&lt;=Assumptions!$B$6,IF(OR(J14="Not Started",L14&lt;=Assumptions!$B$4,K14=""),"Follow up",IF(IFERROR(Assumptions!$B$3-K14,0)&gt;=Assumptions!$B$7,"Follow up","Monitor")),"Not in window"))))</f>
        <v/>
      </c>
      <c r="O14" s="21">
        <f>IF(COUNTA(A14:K14)=0,"",IF(OR(A14="",B14="",C14="",D14="",E14="",F14="",G14="",H14="",I14="",J14=""),"Complete required fields",IF(NOT(ISNUMBER(F14)),"Check expiration date",IF(NOT(ISNUMBER(G14)),"Check premium",IF(G14&lt;0,"Check premium",IF(AND(K14&lt;&gt;"",NOT(ISNUMBER(K14))),"Check contact date",IF(AND(ISNUMBER(K14),K14&gt;Assumptions!$B$3),"Check future contact date",IF(AND(J14="Completed",I14&lt;&gt;"Renewed",I14&lt;&gt;"Non-Renewed",I14&lt;&gt;"Cancelled"),"Check completed status",IF(COUNTIF($C$5:$C$104,C14)&gt;1,"Check duplicate policy ref","Ready")))))))))</f>
        <v/>
      </c>
      <c r="Q14">
        <f>Assumptions!D12</f>
        <v/>
      </c>
      <c r="R14">
        <f>Assumptions!H12</f>
        <v/>
      </c>
      <c r="S14">
        <f>Assumptions!E12</f>
        <v/>
      </c>
      <c r="T14">
        <f>Assumptions!F12</f>
        <v/>
      </c>
      <c r="U14">
        <f>Assumptions!G12</f>
        <v/>
      </c>
    </row>
    <row r="15" ht="32" customHeight="1">
      <c r="A15" s="16" t="n"/>
      <c r="B15" s="17" t="n"/>
      <c r="C15" s="16" t="n"/>
      <c r="D15" s="17" t="n"/>
      <c r="E15" s="17" t="n"/>
      <c r="F15" s="18" t="n"/>
      <c r="G15" s="19" t="n"/>
      <c r="H15" s="17" t="n"/>
      <c r="I15" s="17" t="n"/>
      <c r="J15" s="17" t="n"/>
      <c r="K15" s="18" t="n"/>
      <c r="L15" s="11">
        <f>IF(F15="","",IFERROR(F15-Assumptions!$B$3,""))</f>
        <v/>
      </c>
      <c r="M15" s="20">
        <f>IF(OR(F15="",L15=""),"",IFERROR(IF(OR(I15="Renewed",I15="Non-Renewed",I15="Cancelled"),"Closed",IF(L15&lt;0,"Expired",IF(L15&lt;=Assumptions!$B$4,"Due in 0-"&amp;Assumptions!$B$4&amp;" days",IF(L15&lt;=Assumptions!$B$5,"Due in "&amp;(Assumptions!$B$4+1)&amp;"-"&amp;Assumptions!$B$5&amp;" days",IF(L15&lt;=Assumptions!$B$6,"Due in "&amp;(Assumptions!$B$5+1)&amp;"-"&amp;Assumptions!$B$6&amp;" days","Beyond window"))))),"Check assumptions"))</f>
        <v/>
      </c>
      <c r="N15" s="20">
        <f>IF(OR(F15="",L15=""),"",IF(OR(I15="Renewed",I15="Non-Renewed",I15="Cancelled",J15="Completed"),"Closed",IF(L15&lt;0,"Review expired",IF(L15&lt;=Assumptions!$B$6,IF(OR(J15="Not Started",L15&lt;=Assumptions!$B$4,K15=""),"Follow up",IF(IFERROR(Assumptions!$B$3-K15,0)&gt;=Assumptions!$B$7,"Follow up","Monitor")),"Not in window"))))</f>
        <v/>
      </c>
      <c r="O15" s="20">
        <f>IF(COUNTA(A15:K15)=0,"",IF(OR(A15="",B15="",C15="",D15="",E15="",F15="",G15="",H15="",I15="",J15=""),"Complete required fields",IF(NOT(ISNUMBER(F15)),"Check expiration date",IF(NOT(ISNUMBER(G15)),"Check premium",IF(G15&lt;0,"Check premium",IF(AND(K15&lt;&gt;"",NOT(ISNUMBER(K15))),"Check contact date",IF(AND(ISNUMBER(K15),K15&gt;Assumptions!$B$3),"Check future contact date",IF(AND(J15="Completed",I15&lt;&gt;"Renewed",I15&lt;&gt;"Non-Renewed",I15&lt;&gt;"Cancelled"),"Check completed status",IF(COUNTIF($C$5:$C$104,C15)&gt;1,"Check duplicate policy ref","Ready")))))))))</f>
        <v/>
      </c>
      <c r="Q15">
        <f>Assumptions!D13</f>
        <v/>
      </c>
      <c r="R15">
        <f>Assumptions!H13</f>
        <v/>
      </c>
      <c r="S15">
        <f>Assumptions!E13</f>
        <v/>
      </c>
      <c r="T15">
        <f>Assumptions!F13</f>
        <v/>
      </c>
      <c r="U15">
        <f>Assumptions!G13</f>
        <v/>
      </c>
    </row>
    <row r="16" ht="32" customHeight="1">
      <c r="A16" s="16" t="n"/>
      <c r="B16" s="17" t="n"/>
      <c r="C16" s="16" t="n"/>
      <c r="D16" s="17" t="n"/>
      <c r="E16" s="17" t="n"/>
      <c r="F16" s="18" t="n"/>
      <c r="G16" s="19" t="n"/>
      <c r="H16" s="17" t="n"/>
      <c r="I16" s="17" t="n"/>
      <c r="J16" s="17" t="n"/>
      <c r="K16" s="18" t="n"/>
      <c r="L16" s="13">
        <f>IF(F16="","",IFERROR(F16-Assumptions!$B$3,""))</f>
        <v/>
      </c>
      <c r="M16" s="21">
        <f>IF(OR(F16="",L16=""),"",IFERROR(IF(OR(I16="Renewed",I16="Non-Renewed",I16="Cancelled"),"Closed",IF(L16&lt;0,"Expired",IF(L16&lt;=Assumptions!$B$4,"Due in 0-"&amp;Assumptions!$B$4&amp;" days",IF(L16&lt;=Assumptions!$B$5,"Due in "&amp;(Assumptions!$B$4+1)&amp;"-"&amp;Assumptions!$B$5&amp;" days",IF(L16&lt;=Assumptions!$B$6,"Due in "&amp;(Assumptions!$B$5+1)&amp;"-"&amp;Assumptions!$B$6&amp;" days","Beyond window"))))),"Check assumptions"))</f>
        <v/>
      </c>
      <c r="N16" s="21">
        <f>IF(OR(F16="",L16=""),"",IF(OR(I16="Renewed",I16="Non-Renewed",I16="Cancelled",J16="Completed"),"Closed",IF(L16&lt;0,"Review expired",IF(L16&lt;=Assumptions!$B$6,IF(OR(J16="Not Started",L16&lt;=Assumptions!$B$4,K16=""),"Follow up",IF(IFERROR(Assumptions!$B$3-K16,0)&gt;=Assumptions!$B$7,"Follow up","Monitor")),"Not in window"))))</f>
        <v/>
      </c>
      <c r="O16" s="21">
        <f>IF(COUNTA(A16:K16)=0,"",IF(OR(A16="",B16="",C16="",D16="",E16="",F16="",G16="",H16="",I16="",J16=""),"Complete required fields",IF(NOT(ISNUMBER(F16)),"Check expiration date",IF(NOT(ISNUMBER(G16)),"Check premium",IF(G16&lt;0,"Check premium",IF(AND(K16&lt;&gt;"",NOT(ISNUMBER(K16))),"Check contact date",IF(AND(ISNUMBER(K16),K16&gt;Assumptions!$B$3),"Check future contact date",IF(AND(J16="Completed",I16&lt;&gt;"Renewed",I16&lt;&gt;"Non-Renewed",I16&lt;&gt;"Cancelled"),"Check completed status",IF(COUNTIF($C$5:$C$104,C16)&gt;1,"Check duplicate policy ref","Ready")))))))))</f>
        <v/>
      </c>
      <c r="Q16">
        <f>Assumptions!D14</f>
        <v/>
      </c>
      <c r="R16">
        <f>Assumptions!H14</f>
        <v/>
      </c>
      <c r="S16">
        <f>Assumptions!E14</f>
        <v/>
      </c>
      <c r="T16">
        <f>Assumptions!F14</f>
        <v/>
      </c>
      <c r="U16">
        <f>Assumptions!G14</f>
        <v/>
      </c>
    </row>
    <row r="17" ht="32" customHeight="1">
      <c r="A17" s="16" t="n"/>
      <c r="B17" s="17" t="n"/>
      <c r="C17" s="16" t="n"/>
      <c r="D17" s="17" t="n"/>
      <c r="E17" s="17" t="n"/>
      <c r="F17" s="18" t="n"/>
      <c r="G17" s="19" t="n"/>
      <c r="H17" s="17" t="n"/>
      <c r="I17" s="17" t="n"/>
      <c r="J17" s="17" t="n"/>
      <c r="K17" s="18" t="n"/>
      <c r="L17" s="11">
        <f>IF(F17="","",IFERROR(F17-Assumptions!$B$3,""))</f>
        <v/>
      </c>
      <c r="M17" s="20">
        <f>IF(OR(F17="",L17=""),"",IFERROR(IF(OR(I17="Renewed",I17="Non-Renewed",I17="Cancelled"),"Closed",IF(L17&lt;0,"Expired",IF(L17&lt;=Assumptions!$B$4,"Due in 0-"&amp;Assumptions!$B$4&amp;" days",IF(L17&lt;=Assumptions!$B$5,"Due in "&amp;(Assumptions!$B$4+1)&amp;"-"&amp;Assumptions!$B$5&amp;" days",IF(L17&lt;=Assumptions!$B$6,"Due in "&amp;(Assumptions!$B$5+1)&amp;"-"&amp;Assumptions!$B$6&amp;" days","Beyond window"))))),"Check assumptions"))</f>
        <v/>
      </c>
      <c r="N17" s="20">
        <f>IF(OR(F17="",L17=""),"",IF(OR(I17="Renewed",I17="Non-Renewed",I17="Cancelled",J17="Completed"),"Closed",IF(L17&lt;0,"Review expired",IF(L17&lt;=Assumptions!$B$6,IF(OR(J17="Not Started",L17&lt;=Assumptions!$B$4,K17=""),"Follow up",IF(IFERROR(Assumptions!$B$3-K17,0)&gt;=Assumptions!$B$7,"Follow up","Monitor")),"Not in window"))))</f>
        <v/>
      </c>
      <c r="O17" s="20">
        <f>IF(COUNTA(A17:K17)=0,"",IF(OR(A17="",B17="",C17="",D17="",E17="",F17="",G17="",H17="",I17="",J17=""),"Complete required fields",IF(NOT(ISNUMBER(F17)),"Check expiration date",IF(NOT(ISNUMBER(G17)),"Check premium",IF(G17&lt;0,"Check premium",IF(AND(K17&lt;&gt;"",NOT(ISNUMBER(K17))),"Check contact date",IF(AND(ISNUMBER(K17),K17&gt;Assumptions!$B$3),"Check future contact date",IF(AND(J17="Completed",I17&lt;&gt;"Renewed",I17&lt;&gt;"Non-Renewed",I17&lt;&gt;"Cancelled"),"Check completed status",IF(COUNTIF($C$5:$C$104,C17)&gt;1,"Check duplicate policy ref","Ready")))))))))</f>
        <v/>
      </c>
      <c r="Q17">
        <f>Assumptions!D15</f>
        <v/>
      </c>
      <c r="R17">
        <f>Assumptions!H15</f>
        <v/>
      </c>
      <c r="S17">
        <f>Assumptions!E15</f>
        <v/>
      </c>
      <c r="T17">
        <f>Assumptions!F15</f>
        <v/>
      </c>
      <c r="U17">
        <f>Assumptions!G15</f>
        <v/>
      </c>
    </row>
    <row r="18" ht="32" customHeight="1">
      <c r="A18" s="16" t="n"/>
      <c r="B18" s="17" t="n"/>
      <c r="C18" s="16" t="n"/>
      <c r="D18" s="17" t="n"/>
      <c r="E18" s="17" t="n"/>
      <c r="F18" s="18" t="n"/>
      <c r="G18" s="19" t="n"/>
      <c r="H18" s="17" t="n"/>
      <c r="I18" s="17" t="n"/>
      <c r="J18" s="17" t="n"/>
      <c r="K18" s="18" t="n"/>
      <c r="L18" s="13">
        <f>IF(F18="","",IFERROR(F18-Assumptions!$B$3,""))</f>
        <v/>
      </c>
      <c r="M18" s="21">
        <f>IF(OR(F18="",L18=""),"",IFERROR(IF(OR(I18="Renewed",I18="Non-Renewed",I18="Cancelled"),"Closed",IF(L18&lt;0,"Expired",IF(L18&lt;=Assumptions!$B$4,"Due in 0-"&amp;Assumptions!$B$4&amp;" days",IF(L18&lt;=Assumptions!$B$5,"Due in "&amp;(Assumptions!$B$4+1)&amp;"-"&amp;Assumptions!$B$5&amp;" days",IF(L18&lt;=Assumptions!$B$6,"Due in "&amp;(Assumptions!$B$5+1)&amp;"-"&amp;Assumptions!$B$6&amp;" days","Beyond window"))))),"Check assumptions"))</f>
        <v/>
      </c>
      <c r="N18" s="21">
        <f>IF(OR(F18="",L18=""),"",IF(OR(I18="Renewed",I18="Non-Renewed",I18="Cancelled",J18="Completed"),"Closed",IF(L18&lt;0,"Review expired",IF(L18&lt;=Assumptions!$B$6,IF(OR(J18="Not Started",L18&lt;=Assumptions!$B$4,K18=""),"Follow up",IF(IFERROR(Assumptions!$B$3-K18,0)&gt;=Assumptions!$B$7,"Follow up","Monitor")),"Not in window"))))</f>
        <v/>
      </c>
      <c r="O18" s="21">
        <f>IF(COUNTA(A18:K18)=0,"",IF(OR(A18="",B18="",C18="",D18="",E18="",F18="",G18="",H18="",I18="",J18=""),"Complete required fields",IF(NOT(ISNUMBER(F18)),"Check expiration date",IF(NOT(ISNUMBER(G18)),"Check premium",IF(G18&lt;0,"Check premium",IF(AND(K18&lt;&gt;"",NOT(ISNUMBER(K18))),"Check contact date",IF(AND(ISNUMBER(K18),K18&gt;Assumptions!$B$3),"Check future contact date",IF(AND(J18="Completed",I18&lt;&gt;"Renewed",I18&lt;&gt;"Non-Renewed",I18&lt;&gt;"Cancelled"),"Check completed status",IF(COUNTIF($C$5:$C$104,C18)&gt;1,"Check duplicate policy ref","Ready")))))))))</f>
        <v/>
      </c>
      <c r="Q18">
        <f>Assumptions!D16</f>
        <v/>
      </c>
      <c r="R18">
        <f>Assumptions!H16</f>
        <v/>
      </c>
      <c r="S18">
        <f>Assumptions!E16</f>
        <v/>
      </c>
      <c r="T18">
        <f>Assumptions!F16</f>
        <v/>
      </c>
      <c r="U18">
        <f>Assumptions!G16</f>
        <v/>
      </c>
    </row>
    <row r="19" ht="32" customHeight="1">
      <c r="A19" s="16" t="n"/>
      <c r="B19" s="17" t="n"/>
      <c r="C19" s="16" t="n"/>
      <c r="D19" s="17" t="n"/>
      <c r="E19" s="17" t="n"/>
      <c r="F19" s="18" t="n"/>
      <c r="G19" s="19" t="n"/>
      <c r="H19" s="17" t="n"/>
      <c r="I19" s="17" t="n"/>
      <c r="J19" s="17" t="n"/>
      <c r="K19" s="18" t="n"/>
      <c r="L19" s="11">
        <f>IF(F19="","",IFERROR(F19-Assumptions!$B$3,""))</f>
        <v/>
      </c>
      <c r="M19" s="20">
        <f>IF(OR(F19="",L19=""),"",IFERROR(IF(OR(I19="Renewed",I19="Non-Renewed",I19="Cancelled"),"Closed",IF(L19&lt;0,"Expired",IF(L19&lt;=Assumptions!$B$4,"Due in 0-"&amp;Assumptions!$B$4&amp;" days",IF(L19&lt;=Assumptions!$B$5,"Due in "&amp;(Assumptions!$B$4+1)&amp;"-"&amp;Assumptions!$B$5&amp;" days",IF(L19&lt;=Assumptions!$B$6,"Due in "&amp;(Assumptions!$B$5+1)&amp;"-"&amp;Assumptions!$B$6&amp;" days","Beyond window"))))),"Check assumptions"))</f>
        <v/>
      </c>
      <c r="N19" s="20">
        <f>IF(OR(F19="",L19=""),"",IF(OR(I19="Renewed",I19="Non-Renewed",I19="Cancelled",J19="Completed"),"Closed",IF(L19&lt;0,"Review expired",IF(L19&lt;=Assumptions!$B$6,IF(OR(J19="Not Started",L19&lt;=Assumptions!$B$4,K19=""),"Follow up",IF(IFERROR(Assumptions!$B$3-K19,0)&gt;=Assumptions!$B$7,"Follow up","Monitor")),"Not in window"))))</f>
        <v/>
      </c>
      <c r="O19" s="20">
        <f>IF(COUNTA(A19:K19)=0,"",IF(OR(A19="",B19="",C19="",D19="",E19="",F19="",G19="",H19="",I19="",J19=""),"Complete required fields",IF(NOT(ISNUMBER(F19)),"Check expiration date",IF(NOT(ISNUMBER(G19)),"Check premium",IF(G19&lt;0,"Check premium",IF(AND(K19&lt;&gt;"",NOT(ISNUMBER(K19))),"Check contact date",IF(AND(ISNUMBER(K19),K19&gt;Assumptions!$B$3),"Check future contact date",IF(AND(J19="Completed",I19&lt;&gt;"Renewed",I19&lt;&gt;"Non-Renewed",I19&lt;&gt;"Cancelled"),"Check completed status",IF(COUNTIF($C$5:$C$104,C19)&gt;1,"Check duplicate policy ref","Ready")))))))))</f>
        <v/>
      </c>
      <c r="Q19">
        <f>Assumptions!D17</f>
        <v/>
      </c>
      <c r="R19">
        <f>Assumptions!H17</f>
        <v/>
      </c>
      <c r="S19">
        <f>Assumptions!E17</f>
        <v/>
      </c>
      <c r="T19">
        <f>Assumptions!F17</f>
        <v/>
      </c>
      <c r="U19">
        <f>Assumptions!G17</f>
        <v/>
      </c>
    </row>
    <row r="20" ht="32" customHeight="1">
      <c r="A20" s="16" t="n"/>
      <c r="B20" s="17" t="n"/>
      <c r="C20" s="16" t="n"/>
      <c r="D20" s="17" t="n"/>
      <c r="E20" s="17" t="n"/>
      <c r="F20" s="18" t="n"/>
      <c r="G20" s="19" t="n"/>
      <c r="H20" s="17" t="n"/>
      <c r="I20" s="17" t="n"/>
      <c r="J20" s="17" t="n"/>
      <c r="K20" s="18" t="n"/>
      <c r="L20" s="13">
        <f>IF(F20="","",IFERROR(F20-Assumptions!$B$3,""))</f>
        <v/>
      </c>
      <c r="M20" s="21">
        <f>IF(OR(F20="",L20=""),"",IFERROR(IF(OR(I20="Renewed",I20="Non-Renewed",I20="Cancelled"),"Closed",IF(L20&lt;0,"Expired",IF(L20&lt;=Assumptions!$B$4,"Due in 0-"&amp;Assumptions!$B$4&amp;" days",IF(L20&lt;=Assumptions!$B$5,"Due in "&amp;(Assumptions!$B$4+1)&amp;"-"&amp;Assumptions!$B$5&amp;" days",IF(L20&lt;=Assumptions!$B$6,"Due in "&amp;(Assumptions!$B$5+1)&amp;"-"&amp;Assumptions!$B$6&amp;" days","Beyond window"))))),"Check assumptions"))</f>
        <v/>
      </c>
      <c r="N20" s="21">
        <f>IF(OR(F20="",L20=""),"",IF(OR(I20="Renewed",I20="Non-Renewed",I20="Cancelled",J20="Completed"),"Closed",IF(L20&lt;0,"Review expired",IF(L20&lt;=Assumptions!$B$6,IF(OR(J20="Not Started",L20&lt;=Assumptions!$B$4,K20=""),"Follow up",IF(IFERROR(Assumptions!$B$3-K20,0)&gt;=Assumptions!$B$7,"Follow up","Monitor")),"Not in window"))))</f>
        <v/>
      </c>
      <c r="O20" s="21">
        <f>IF(COUNTA(A20:K20)=0,"",IF(OR(A20="",B20="",C20="",D20="",E20="",F20="",G20="",H20="",I20="",J20=""),"Complete required fields",IF(NOT(ISNUMBER(F20)),"Check expiration date",IF(NOT(ISNUMBER(G20)),"Check premium",IF(G20&lt;0,"Check premium",IF(AND(K20&lt;&gt;"",NOT(ISNUMBER(K20))),"Check contact date",IF(AND(ISNUMBER(K20),K20&gt;Assumptions!$B$3),"Check future contact date",IF(AND(J20="Completed",I20&lt;&gt;"Renewed",I20&lt;&gt;"Non-Renewed",I20&lt;&gt;"Cancelled"),"Check completed status",IF(COUNTIF($C$5:$C$104,C20)&gt;1,"Check duplicate policy ref","Ready")))))))))</f>
        <v/>
      </c>
      <c r="Q20">
        <f>Assumptions!D18</f>
        <v/>
      </c>
      <c r="R20">
        <f>Assumptions!H18</f>
        <v/>
      </c>
      <c r="S20">
        <f>Assumptions!E18</f>
        <v/>
      </c>
      <c r="T20">
        <f>Assumptions!F18</f>
        <v/>
      </c>
      <c r="U20">
        <f>Assumptions!G18</f>
        <v/>
      </c>
    </row>
    <row r="21" ht="32" customHeight="1">
      <c r="A21" s="16" t="n"/>
      <c r="B21" s="17" t="n"/>
      <c r="C21" s="16" t="n"/>
      <c r="D21" s="17" t="n"/>
      <c r="E21" s="17" t="n"/>
      <c r="F21" s="18" t="n"/>
      <c r="G21" s="19" t="n"/>
      <c r="H21" s="17" t="n"/>
      <c r="I21" s="17" t="n"/>
      <c r="J21" s="17" t="n"/>
      <c r="K21" s="18" t="n"/>
      <c r="L21" s="11">
        <f>IF(F21="","",IFERROR(F21-Assumptions!$B$3,""))</f>
        <v/>
      </c>
      <c r="M21" s="20">
        <f>IF(OR(F21="",L21=""),"",IFERROR(IF(OR(I21="Renewed",I21="Non-Renewed",I21="Cancelled"),"Closed",IF(L21&lt;0,"Expired",IF(L21&lt;=Assumptions!$B$4,"Due in 0-"&amp;Assumptions!$B$4&amp;" days",IF(L21&lt;=Assumptions!$B$5,"Due in "&amp;(Assumptions!$B$4+1)&amp;"-"&amp;Assumptions!$B$5&amp;" days",IF(L21&lt;=Assumptions!$B$6,"Due in "&amp;(Assumptions!$B$5+1)&amp;"-"&amp;Assumptions!$B$6&amp;" days","Beyond window"))))),"Check assumptions"))</f>
        <v/>
      </c>
      <c r="N21" s="20">
        <f>IF(OR(F21="",L21=""),"",IF(OR(I21="Renewed",I21="Non-Renewed",I21="Cancelled",J21="Completed"),"Closed",IF(L21&lt;0,"Review expired",IF(L21&lt;=Assumptions!$B$6,IF(OR(J21="Not Started",L21&lt;=Assumptions!$B$4,K21=""),"Follow up",IF(IFERROR(Assumptions!$B$3-K21,0)&gt;=Assumptions!$B$7,"Follow up","Monitor")),"Not in window"))))</f>
        <v/>
      </c>
      <c r="O21" s="20">
        <f>IF(COUNTA(A21:K21)=0,"",IF(OR(A21="",B21="",C21="",D21="",E21="",F21="",G21="",H21="",I21="",J21=""),"Complete required fields",IF(NOT(ISNUMBER(F21)),"Check expiration date",IF(NOT(ISNUMBER(G21)),"Check premium",IF(G21&lt;0,"Check premium",IF(AND(K21&lt;&gt;"",NOT(ISNUMBER(K21))),"Check contact date",IF(AND(ISNUMBER(K21),K21&gt;Assumptions!$B$3),"Check future contact date",IF(AND(J21="Completed",I21&lt;&gt;"Renewed",I21&lt;&gt;"Non-Renewed",I21&lt;&gt;"Cancelled"),"Check completed status",IF(COUNTIF($C$5:$C$104,C21)&gt;1,"Check duplicate policy ref","Ready")))))))))</f>
        <v/>
      </c>
      <c r="Q21">
        <f>Assumptions!D19</f>
        <v/>
      </c>
      <c r="R21">
        <f>Assumptions!H19</f>
        <v/>
      </c>
      <c r="S21">
        <f>Assumptions!E19</f>
        <v/>
      </c>
      <c r="T21">
        <f>Assumptions!F19</f>
        <v/>
      </c>
      <c r="U21">
        <f>Assumptions!G19</f>
        <v/>
      </c>
    </row>
    <row r="22" ht="32" customHeight="1">
      <c r="A22" s="16" t="n"/>
      <c r="B22" s="17" t="n"/>
      <c r="C22" s="16" t="n"/>
      <c r="D22" s="17" t="n"/>
      <c r="E22" s="17" t="n"/>
      <c r="F22" s="18" t="n"/>
      <c r="G22" s="19" t="n"/>
      <c r="H22" s="17" t="n"/>
      <c r="I22" s="17" t="n"/>
      <c r="J22" s="17" t="n"/>
      <c r="K22" s="18" t="n"/>
      <c r="L22" s="13">
        <f>IF(F22="","",IFERROR(F22-Assumptions!$B$3,""))</f>
        <v/>
      </c>
      <c r="M22" s="21">
        <f>IF(OR(F22="",L22=""),"",IFERROR(IF(OR(I22="Renewed",I22="Non-Renewed",I22="Cancelled"),"Closed",IF(L22&lt;0,"Expired",IF(L22&lt;=Assumptions!$B$4,"Due in 0-"&amp;Assumptions!$B$4&amp;" days",IF(L22&lt;=Assumptions!$B$5,"Due in "&amp;(Assumptions!$B$4+1)&amp;"-"&amp;Assumptions!$B$5&amp;" days",IF(L22&lt;=Assumptions!$B$6,"Due in "&amp;(Assumptions!$B$5+1)&amp;"-"&amp;Assumptions!$B$6&amp;" days","Beyond window"))))),"Check assumptions"))</f>
        <v/>
      </c>
      <c r="N22" s="21">
        <f>IF(OR(F22="",L22=""),"",IF(OR(I22="Renewed",I22="Non-Renewed",I22="Cancelled",J22="Completed"),"Closed",IF(L22&lt;0,"Review expired",IF(L22&lt;=Assumptions!$B$6,IF(OR(J22="Not Started",L22&lt;=Assumptions!$B$4,K22=""),"Follow up",IF(IFERROR(Assumptions!$B$3-K22,0)&gt;=Assumptions!$B$7,"Follow up","Monitor")),"Not in window"))))</f>
        <v/>
      </c>
      <c r="O22" s="21">
        <f>IF(COUNTA(A22:K22)=0,"",IF(OR(A22="",B22="",C22="",D22="",E22="",F22="",G22="",H22="",I22="",J22=""),"Complete required fields",IF(NOT(ISNUMBER(F22)),"Check expiration date",IF(NOT(ISNUMBER(G22)),"Check premium",IF(G22&lt;0,"Check premium",IF(AND(K22&lt;&gt;"",NOT(ISNUMBER(K22))),"Check contact date",IF(AND(ISNUMBER(K22),K22&gt;Assumptions!$B$3),"Check future contact date",IF(AND(J22="Completed",I22&lt;&gt;"Renewed",I22&lt;&gt;"Non-Renewed",I22&lt;&gt;"Cancelled"),"Check completed status",IF(COUNTIF($C$5:$C$104,C22)&gt;1,"Check duplicate policy ref","Ready")))))))))</f>
        <v/>
      </c>
      <c r="Q22">
        <f>Assumptions!D20</f>
        <v/>
      </c>
      <c r="R22">
        <f>Assumptions!H20</f>
        <v/>
      </c>
      <c r="S22">
        <f>Assumptions!E20</f>
        <v/>
      </c>
      <c r="T22">
        <f>Assumptions!F20</f>
        <v/>
      </c>
      <c r="U22">
        <f>Assumptions!G20</f>
        <v/>
      </c>
    </row>
    <row r="23" ht="32" customHeight="1">
      <c r="A23" s="16" t="n"/>
      <c r="B23" s="17" t="n"/>
      <c r="C23" s="16" t="n"/>
      <c r="D23" s="17" t="n"/>
      <c r="E23" s="17" t="n"/>
      <c r="F23" s="18" t="n"/>
      <c r="G23" s="19" t="n"/>
      <c r="H23" s="17" t="n"/>
      <c r="I23" s="17" t="n"/>
      <c r="J23" s="17" t="n"/>
      <c r="K23" s="18" t="n"/>
      <c r="L23" s="11">
        <f>IF(F23="","",IFERROR(F23-Assumptions!$B$3,""))</f>
        <v/>
      </c>
      <c r="M23" s="20">
        <f>IF(OR(F23="",L23=""),"",IFERROR(IF(OR(I23="Renewed",I23="Non-Renewed",I23="Cancelled"),"Closed",IF(L23&lt;0,"Expired",IF(L23&lt;=Assumptions!$B$4,"Due in 0-"&amp;Assumptions!$B$4&amp;" days",IF(L23&lt;=Assumptions!$B$5,"Due in "&amp;(Assumptions!$B$4+1)&amp;"-"&amp;Assumptions!$B$5&amp;" days",IF(L23&lt;=Assumptions!$B$6,"Due in "&amp;(Assumptions!$B$5+1)&amp;"-"&amp;Assumptions!$B$6&amp;" days","Beyond window"))))),"Check assumptions"))</f>
        <v/>
      </c>
      <c r="N23" s="20">
        <f>IF(OR(F23="",L23=""),"",IF(OR(I23="Renewed",I23="Non-Renewed",I23="Cancelled",J23="Completed"),"Closed",IF(L23&lt;0,"Review expired",IF(L23&lt;=Assumptions!$B$6,IF(OR(J23="Not Started",L23&lt;=Assumptions!$B$4,K23=""),"Follow up",IF(IFERROR(Assumptions!$B$3-K23,0)&gt;=Assumptions!$B$7,"Follow up","Monitor")),"Not in window"))))</f>
        <v/>
      </c>
      <c r="O23" s="20">
        <f>IF(COUNTA(A23:K23)=0,"",IF(OR(A23="",B23="",C23="",D23="",E23="",F23="",G23="",H23="",I23="",J23=""),"Complete required fields",IF(NOT(ISNUMBER(F23)),"Check expiration date",IF(NOT(ISNUMBER(G23)),"Check premium",IF(G23&lt;0,"Check premium",IF(AND(K23&lt;&gt;"",NOT(ISNUMBER(K23))),"Check contact date",IF(AND(ISNUMBER(K23),K23&gt;Assumptions!$B$3),"Check future contact date",IF(AND(J23="Completed",I23&lt;&gt;"Renewed",I23&lt;&gt;"Non-Renewed",I23&lt;&gt;"Cancelled"),"Check completed status",IF(COUNTIF($C$5:$C$104,C23)&gt;1,"Check duplicate policy ref","Ready")))))))))</f>
        <v/>
      </c>
      <c r="Q23">
        <f>Assumptions!D21</f>
        <v/>
      </c>
      <c r="R23">
        <f>Assumptions!H21</f>
        <v/>
      </c>
      <c r="S23">
        <f>Assumptions!E21</f>
        <v/>
      </c>
      <c r="T23">
        <f>Assumptions!F21</f>
        <v/>
      </c>
      <c r="U23">
        <f>Assumptions!G21</f>
        <v/>
      </c>
    </row>
    <row r="24" ht="32" customHeight="1">
      <c r="A24" s="16" t="n"/>
      <c r="B24" s="17" t="n"/>
      <c r="C24" s="16" t="n"/>
      <c r="D24" s="17" t="n"/>
      <c r="E24" s="17" t="n"/>
      <c r="F24" s="18" t="n"/>
      <c r="G24" s="19" t="n"/>
      <c r="H24" s="17" t="n"/>
      <c r="I24" s="17" t="n"/>
      <c r="J24" s="17" t="n"/>
      <c r="K24" s="18" t="n"/>
      <c r="L24" s="13">
        <f>IF(F24="","",IFERROR(F24-Assumptions!$B$3,""))</f>
        <v/>
      </c>
      <c r="M24" s="21">
        <f>IF(OR(F24="",L24=""),"",IFERROR(IF(OR(I24="Renewed",I24="Non-Renewed",I24="Cancelled"),"Closed",IF(L24&lt;0,"Expired",IF(L24&lt;=Assumptions!$B$4,"Due in 0-"&amp;Assumptions!$B$4&amp;" days",IF(L24&lt;=Assumptions!$B$5,"Due in "&amp;(Assumptions!$B$4+1)&amp;"-"&amp;Assumptions!$B$5&amp;" days",IF(L24&lt;=Assumptions!$B$6,"Due in "&amp;(Assumptions!$B$5+1)&amp;"-"&amp;Assumptions!$B$6&amp;" days","Beyond window"))))),"Check assumptions"))</f>
        <v/>
      </c>
      <c r="N24" s="21">
        <f>IF(OR(F24="",L24=""),"",IF(OR(I24="Renewed",I24="Non-Renewed",I24="Cancelled",J24="Completed"),"Closed",IF(L24&lt;0,"Review expired",IF(L24&lt;=Assumptions!$B$6,IF(OR(J24="Not Started",L24&lt;=Assumptions!$B$4,K24=""),"Follow up",IF(IFERROR(Assumptions!$B$3-K24,0)&gt;=Assumptions!$B$7,"Follow up","Monitor")),"Not in window"))))</f>
        <v/>
      </c>
      <c r="O24" s="21">
        <f>IF(COUNTA(A24:K24)=0,"",IF(OR(A24="",B24="",C24="",D24="",E24="",F24="",G24="",H24="",I24="",J24=""),"Complete required fields",IF(NOT(ISNUMBER(F24)),"Check expiration date",IF(NOT(ISNUMBER(G24)),"Check premium",IF(G24&lt;0,"Check premium",IF(AND(K24&lt;&gt;"",NOT(ISNUMBER(K24))),"Check contact date",IF(AND(ISNUMBER(K24),K24&gt;Assumptions!$B$3),"Check future contact date",IF(AND(J24="Completed",I24&lt;&gt;"Renewed",I24&lt;&gt;"Non-Renewed",I24&lt;&gt;"Cancelled"),"Check completed status",IF(COUNTIF($C$5:$C$104,C24)&gt;1,"Check duplicate policy ref","Ready")))))))))</f>
        <v/>
      </c>
      <c r="Q24">
        <f>Assumptions!D22</f>
        <v/>
      </c>
      <c r="R24">
        <f>Assumptions!H22</f>
        <v/>
      </c>
      <c r="S24">
        <f>Assumptions!E22</f>
        <v/>
      </c>
      <c r="T24">
        <f>Assumptions!F22</f>
        <v/>
      </c>
      <c r="U24">
        <f>Assumptions!G22</f>
        <v/>
      </c>
    </row>
    <row r="25" ht="32" customHeight="1">
      <c r="A25" s="16" t="n"/>
      <c r="B25" s="17" t="n"/>
      <c r="C25" s="16" t="n"/>
      <c r="D25" s="17" t="n"/>
      <c r="E25" s="17" t="n"/>
      <c r="F25" s="18" t="n"/>
      <c r="G25" s="19" t="n"/>
      <c r="H25" s="17" t="n"/>
      <c r="I25" s="17" t="n"/>
      <c r="J25" s="17" t="n"/>
      <c r="K25" s="18" t="n"/>
      <c r="L25" s="11">
        <f>IF(F25="","",IFERROR(F25-Assumptions!$B$3,""))</f>
        <v/>
      </c>
      <c r="M25" s="20">
        <f>IF(OR(F25="",L25=""),"",IFERROR(IF(OR(I25="Renewed",I25="Non-Renewed",I25="Cancelled"),"Closed",IF(L25&lt;0,"Expired",IF(L25&lt;=Assumptions!$B$4,"Due in 0-"&amp;Assumptions!$B$4&amp;" days",IF(L25&lt;=Assumptions!$B$5,"Due in "&amp;(Assumptions!$B$4+1)&amp;"-"&amp;Assumptions!$B$5&amp;" days",IF(L25&lt;=Assumptions!$B$6,"Due in "&amp;(Assumptions!$B$5+1)&amp;"-"&amp;Assumptions!$B$6&amp;" days","Beyond window"))))),"Check assumptions"))</f>
        <v/>
      </c>
      <c r="N25" s="20">
        <f>IF(OR(F25="",L25=""),"",IF(OR(I25="Renewed",I25="Non-Renewed",I25="Cancelled",J25="Completed"),"Closed",IF(L25&lt;0,"Review expired",IF(L25&lt;=Assumptions!$B$6,IF(OR(J25="Not Started",L25&lt;=Assumptions!$B$4,K25=""),"Follow up",IF(IFERROR(Assumptions!$B$3-K25,0)&gt;=Assumptions!$B$7,"Follow up","Monitor")),"Not in window"))))</f>
        <v/>
      </c>
      <c r="O25" s="20">
        <f>IF(COUNTA(A25:K25)=0,"",IF(OR(A25="",B25="",C25="",D25="",E25="",F25="",G25="",H25="",I25="",J25=""),"Complete required fields",IF(NOT(ISNUMBER(F25)),"Check expiration date",IF(NOT(ISNUMBER(G25)),"Check premium",IF(G25&lt;0,"Check premium",IF(AND(K25&lt;&gt;"",NOT(ISNUMBER(K25))),"Check contact date",IF(AND(ISNUMBER(K25),K25&gt;Assumptions!$B$3),"Check future contact date",IF(AND(J25="Completed",I25&lt;&gt;"Renewed",I25&lt;&gt;"Non-Renewed",I25&lt;&gt;"Cancelled"),"Check completed status",IF(COUNTIF($C$5:$C$104,C25)&gt;1,"Check duplicate policy ref","Ready")))))))))</f>
        <v/>
      </c>
      <c r="Q25">
        <f>Assumptions!D23</f>
        <v/>
      </c>
      <c r="R25">
        <f>Assumptions!H23</f>
        <v/>
      </c>
      <c r="S25">
        <f>Assumptions!E23</f>
        <v/>
      </c>
      <c r="T25">
        <f>Assumptions!F23</f>
        <v/>
      </c>
      <c r="U25">
        <f>Assumptions!G23</f>
        <v/>
      </c>
    </row>
    <row r="26" ht="32" customHeight="1">
      <c r="A26" s="16" t="n"/>
      <c r="B26" s="17" t="n"/>
      <c r="C26" s="16" t="n"/>
      <c r="D26" s="17" t="n"/>
      <c r="E26" s="17" t="n"/>
      <c r="F26" s="18" t="n"/>
      <c r="G26" s="19" t="n"/>
      <c r="H26" s="17" t="n"/>
      <c r="I26" s="17" t="n"/>
      <c r="J26" s="17" t="n"/>
      <c r="K26" s="18" t="n"/>
      <c r="L26" s="13">
        <f>IF(F26="","",IFERROR(F26-Assumptions!$B$3,""))</f>
        <v/>
      </c>
      <c r="M26" s="21">
        <f>IF(OR(F26="",L26=""),"",IFERROR(IF(OR(I26="Renewed",I26="Non-Renewed",I26="Cancelled"),"Closed",IF(L26&lt;0,"Expired",IF(L26&lt;=Assumptions!$B$4,"Due in 0-"&amp;Assumptions!$B$4&amp;" days",IF(L26&lt;=Assumptions!$B$5,"Due in "&amp;(Assumptions!$B$4+1)&amp;"-"&amp;Assumptions!$B$5&amp;" days",IF(L26&lt;=Assumptions!$B$6,"Due in "&amp;(Assumptions!$B$5+1)&amp;"-"&amp;Assumptions!$B$6&amp;" days","Beyond window"))))),"Check assumptions"))</f>
        <v/>
      </c>
      <c r="N26" s="21">
        <f>IF(OR(F26="",L26=""),"",IF(OR(I26="Renewed",I26="Non-Renewed",I26="Cancelled",J26="Completed"),"Closed",IF(L26&lt;0,"Review expired",IF(L26&lt;=Assumptions!$B$6,IF(OR(J26="Not Started",L26&lt;=Assumptions!$B$4,K26=""),"Follow up",IF(IFERROR(Assumptions!$B$3-K26,0)&gt;=Assumptions!$B$7,"Follow up","Monitor")),"Not in window"))))</f>
        <v/>
      </c>
      <c r="O26" s="21">
        <f>IF(COUNTA(A26:K26)=0,"",IF(OR(A26="",B26="",C26="",D26="",E26="",F26="",G26="",H26="",I26="",J26=""),"Complete required fields",IF(NOT(ISNUMBER(F26)),"Check expiration date",IF(NOT(ISNUMBER(G26)),"Check premium",IF(G26&lt;0,"Check premium",IF(AND(K26&lt;&gt;"",NOT(ISNUMBER(K26))),"Check contact date",IF(AND(ISNUMBER(K26),K26&gt;Assumptions!$B$3),"Check future contact date",IF(AND(J26="Completed",I26&lt;&gt;"Renewed",I26&lt;&gt;"Non-Renewed",I26&lt;&gt;"Cancelled"),"Check completed status",IF(COUNTIF($C$5:$C$104,C26)&gt;1,"Check duplicate policy ref","Ready")))))))))</f>
        <v/>
      </c>
      <c r="Q26">
        <f>Assumptions!D24</f>
        <v/>
      </c>
      <c r="R26">
        <f>Assumptions!H24</f>
        <v/>
      </c>
      <c r="S26">
        <f>Assumptions!E24</f>
        <v/>
      </c>
      <c r="T26">
        <f>Assumptions!F24</f>
        <v/>
      </c>
      <c r="U26">
        <f>Assumptions!G24</f>
        <v/>
      </c>
    </row>
    <row r="27" ht="32" customHeight="1">
      <c r="A27" s="16" t="n"/>
      <c r="B27" s="17" t="n"/>
      <c r="C27" s="16" t="n"/>
      <c r="D27" s="17" t="n"/>
      <c r="E27" s="17" t="n"/>
      <c r="F27" s="18" t="n"/>
      <c r="G27" s="19" t="n"/>
      <c r="H27" s="17" t="n"/>
      <c r="I27" s="17" t="n"/>
      <c r="J27" s="17" t="n"/>
      <c r="K27" s="18" t="n"/>
      <c r="L27" s="11">
        <f>IF(F27="","",IFERROR(F27-Assumptions!$B$3,""))</f>
        <v/>
      </c>
      <c r="M27" s="20">
        <f>IF(OR(F27="",L27=""),"",IFERROR(IF(OR(I27="Renewed",I27="Non-Renewed",I27="Cancelled"),"Closed",IF(L27&lt;0,"Expired",IF(L27&lt;=Assumptions!$B$4,"Due in 0-"&amp;Assumptions!$B$4&amp;" days",IF(L27&lt;=Assumptions!$B$5,"Due in "&amp;(Assumptions!$B$4+1)&amp;"-"&amp;Assumptions!$B$5&amp;" days",IF(L27&lt;=Assumptions!$B$6,"Due in "&amp;(Assumptions!$B$5+1)&amp;"-"&amp;Assumptions!$B$6&amp;" days","Beyond window"))))),"Check assumptions"))</f>
        <v/>
      </c>
      <c r="N27" s="20">
        <f>IF(OR(F27="",L27=""),"",IF(OR(I27="Renewed",I27="Non-Renewed",I27="Cancelled",J27="Completed"),"Closed",IF(L27&lt;0,"Review expired",IF(L27&lt;=Assumptions!$B$6,IF(OR(J27="Not Started",L27&lt;=Assumptions!$B$4,K27=""),"Follow up",IF(IFERROR(Assumptions!$B$3-K27,0)&gt;=Assumptions!$B$7,"Follow up","Monitor")),"Not in window"))))</f>
        <v/>
      </c>
      <c r="O27" s="20">
        <f>IF(COUNTA(A27:K27)=0,"",IF(OR(A27="",B27="",C27="",D27="",E27="",F27="",G27="",H27="",I27="",J27=""),"Complete required fields",IF(NOT(ISNUMBER(F27)),"Check expiration date",IF(NOT(ISNUMBER(G27)),"Check premium",IF(G27&lt;0,"Check premium",IF(AND(K27&lt;&gt;"",NOT(ISNUMBER(K27))),"Check contact date",IF(AND(ISNUMBER(K27),K27&gt;Assumptions!$B$3),"Check future contact date",IF(AND(J27="Completed",I27&lt;&gt;"Renewed",I27&lt;&gt;"Non-Renewed",I27&lt;&gt;"Cancelled"),"Check completed status",IF(COUNTIF($C$5:$C$104,C27)&gt;1,"Check duplicate policy ref","Ready")))))))))</f>
        <v/>
      </c>
      <c r="Q27">
        <f>Assumptions!D25</f>
        <v/>
      </c>
      <c r="R27">
        <f>Assumptions!H25</f>
        <v/>
      </c>
      <c r="S27">
        <f>Assumptions!E25</f>
        <v/>
      </c>
      <c r="T27">
        <f>Assumptions!F25</f>
        <v/>
      </c>
      <c r="U27">
        <f>Assumptions!G25</f>
        <v/>
      </c>
    </row>
    <row r="28" ht="32" customHeight="1">
      <c r="A28" s="16" t="n"/>
      <c r="B28" s="17" t="n"/>
      <c r="C28" s="16" t="n"/>
      <c r="D28" s="17" t="n"/>
      <c r="E28" s="17" t="n"/>
      <c r="F28" s="18" t="n"/>
      <c r="G28" s="19" t="n"/>
      <c r="H28" s="17" t="n"/>
      <c r="I28" s="17" t="n"/>
      <c r="J28" s="17" t="n"/>
      <c r="K28" s="18" t="n"/>
      <c r="L28" s="13">
        <f>IF(F28="","",IFERROR(F28-Assumptions!$B$3,""))</f>
        <v/>
      </c>
      <c r="M28" s="21">
        <f>IF(OR(F28="",L28=""),"",IFERROR(IF(OR(I28="Renewed",I28="Non-Renewed",I28="Cancelled"),"Closed",IF(L28&lt;0,"Expired",IF(L28&lt;=Assumptions!$B$4,"Due in 0-"&amp;Assumptions!$B$4&amp;" days",IF(L28&lt;=Assumptions!$B$5,"Due in "&amp;(Assumptions!$B$4+1)&amp;"-"&amp;Assumptions!$B$5&amp;" days",IF(L28&lt;=Assumptions!$B$6,"Due in "&amp;(Assumptions!$B$5+1)&amp;"-"&amp;Assumptions!$B$6&amp;" days","Beyond window"))))),"Check assumptions"))</f>
        <v/>
      </c>
      <c r="N28" s="21">
        <f>IF(OR(F28="",L28=""),"",IF(OR(I28="Renewed",I28="Non-Renewed",I28="Cancelled",J28="Completed"),"Closed",IF(L28&lt;0,"Review expired",IF(L28&lt;=Assumptions!$B$6,IF(OR(J28="Not Started",L28&lt;=Assumptions!$B$4,K28=""),"Follow up",IF(IFERROR(Assumptions!$B$3-K28,0)&gt;=Assumptions!$B$7,"Follow up","Monitor")),"Not in window"))))</f>
        <v/>
      </c>
      <c r="O28" s="21">
        <f>IF(COUNTA(A28:K28)=0,"",IF(OR(A28="",B28="",C28="",D28="",E28="",F28="",G28="",H28="",I28="",J28=""),"Complete required fields",IF(NOT(ISNUMBER(F28)),"Check expiration date",IF(NOT(ISNUMBER(G28)),"Check premium",IF(G28&lt;0,"Check premium",IF(AND(K28&lt;&gt;"",NOT(ISNUMBER(K28))),"Check contact date",IF(AND(ISNUMBER(K28),K28&gt;Assumptions!$B$3),"Check future contact date",IF(AND(J28="Completed",I28&lt;&gt;"Renewed",I28&lt;&gt;"Non-Renewed",I28&lt;&gt;"Cancelled"),"Check completed status",IF(COUNTIF($C$5:$C$104,C28)&gt;1,"Check duplicate policy ref","Ready")))))))))</f>
        <v/>
      </c>
      <c r="Q28">
        <f>Assumptions!D26</f>
        <v/>
      </c>
      <c r="R28">
        <f>Assumptions!H26</f>
        <v/>
      </c>
      <c r="S28">
        <f>Assumptions!E26</f>
        <v/>
      </c>
      <c r="T28">
        <f>Assumptions!F26</f>
        <v/>
      </c>
      <c r="U28">
        <f>Assumptions!G26</f>
        <v/>
      </c>
    </row>
    <row r="29" ht="32" customHeight="1">
      <c r="A29" s="16" t="n"/>
      <c r="B29" s="17" t="n"/>
      <c r="C29" s="16" t="n"/>
      <c r="D29" s="17" t="n"/>
      <c r="E29" s="17" t="n"/>
      <c r="F29" s="18" t="n"/>
      <c r="G29" s="19" t="n"/>
      <c r="H29" s="17" t="n"/>
      <c r="I29" s="17" t="n"/>
      <c r="J29" s="17" t="n"/>
      <c r="K29" s="18" t="n"/>
      <c r="L29" s="11">
        <f>IF(F29="","",IFERROR(F29-Assumptions!$B$3,""))</f>
        <v/>
      </c>
      <c r="M29" s="20">
        <f>IF(OR(F29="",L29=""),"",IFERROR(IF(OR(I29="Renewed",I29="Non-Renewed",I29="Cancelled"),"Closed",IF(L29&lt;0,"Expired",IF(L29&lt;=Assumptions!$B$4,"Due in 0-"&amp;Assumptions!$B$4&amp;" days",IF(L29&lt;=Assumptions!$B$5,"Due in "&amp;(Assumptions!$B$4+1)&amp;"-"&amp;Assumptions!$B$5&amp;" days",IF(L29&lt;=Assumptions!$B$6,"Due in "&amp;(Assumptions!$B$5+1)&amp;"-"&amp;Assumptions!$B$6&amp;" days","Beyond window"))))),"Check assumptions"))</f>
        <v/>
      </c>
      <c r="N29" s="20">
        <f>IF(OR(F29="",L29=""),"",IF(OR(I29="Renewed",I29="Non-Renewed",I29="Cancelled",J29="Completed"),"Closed",IF(L29&lt;0,"Review expired",IF(L29&lt;=Assumptions!$B$6,IF(OR(J29="Not Started",L29&lt;=Assumptions!$B$4,K29=""),"Follow up",IF(IFERROR(Assumptions!$B$3-K29,0)&gt;=Assumptions!$B$7,"Follow up","Monitor")),"Not in window"))))</f>
        <v/>
      </c>
      <c r="O29" s="20">
        <f>IF(COUNTA(A29:K29)=0,"",IF(OR(A29="",B29="",C29="",D29="",E29="",F29="",G29="",H29="",I29="",J29=""),"Complete required fields",IF(NOT(ISNUMBER(F29)),"Check expiration date",IF(NOT(ISNUMBER(G29)),"Check premium",IF(G29&lt;0,"Check premium",IF(AND(K29&lt;&gt;"",NOT(ISNUMBER(K29))),"Check contact date",IF(AND(ISNUMBER(K29),K29&gt;Assumptions!$B$3),"Check future contact date",IF(AND(J29="Completed",I29&lt;&gt;"Renewed",I29&lt;&gt;"Non-Renewed",I29&lt;&gt;"Cancelled"),"Check completed status",IF(COUNTIF($C$5:$C$104,C29)&gt;1,"Check duplicate policy ref","Ready")))))))))</f>
        <v/>
      </c>
      <c r="Q29">
        <f>Assumptions!D27</f>
        <v/>
      </c>
      <c r="R29">
        <f>Assumptions!H27</f>
        <v/>
      </c>
      <c r="S29">
        <f>Assumptions!E27</f>
        <v/>
      </c>
      <c r="T29">
        <f>Assumptions!F27</f>
        <v/>
      </c>
      <c r="U29">
        <f>Assumptions!G27</f>
        <v/>
      </c>
    </row>
    <row r="30" ht="32" customHeight="1">
      <c r="A30" s="16" t="n"/>
      <c r="B30" s="17" t="n"/>
      <c r="C30" s="16" t="n"/>
      <c r="D30" s="17" t="n"/>
      <c r="E30" s="17" t="n"/>
      <c r="F30" s="18" t="n"/>
      <c r="G30" s="19" t="n"/>
      <c r="H30" s="17" t="n"/>
      <c r="I30" s="17" t="n"/>
      <c r="J30" s="17" t="n"/>
      <c r="K30" s="18" t="n"/>
      <c r="L30" s="13">
        <f>IF(F30="","",IFERROR(F30-Assumptions!$B$3,""))</f>
        <v/>
      </c>
      <c r="M30" s="21">
        <f>IF(OR(F30="",L30=""),"",IFERROR(IF(OR(I30="Renewed",I30="Non-Renewed",I30="Cancelled"),"Closed",IF(L30&lt;0,"Expired",IF(L30&lt;=Assumptions!$B$4,"Due in 0-"&amp;Assumptions!$B$4&amp;" days",IF(L30&lt;=Assumptions!$B$5,"Due in "&amp;(Assumptions!$B$4+1)&amp;"-"&amp;Assumptions!$B$5&amp;" days",IF(L30&lt;=Assumptions!$B$6,"Due in "&amp;(Assumptions!$B$5+1)&amp;"-"&amp;Assumptions!$B$6&amp;" days","Beyond window"))))),"Check assumptions"))</f>
        <v/>
      </c>
      <c r="N30" s="21">
        <f>IF(OR(F30="",L30=""),"",IF(OR(I30="Renewed",I30="Non-Renewed",I30="Cancelled",J30="Completed"),"Closed",IF(L30&lt;0,"Review expired",IF(L30&lt;=Assumptions!$B$6,IF(OR(J30="Not Started",L30&lt;=Assumptions!$B$4,K30=""),"Follow up",IF(IFERROR(Assumptions!$B$3-K30,0)&gt;=Assumptions!$B$7,"Follow up","Monitor")),"Not in window"))))</f>
        <v/>
      </c>
      <c r="O30" s="21">
        <f>IF(COUNTA(A30:K30)=0,"",IF(OR(A30="",B30="",C30="",D30="",E30="",F30="",G30="",H30="",I30="",J30=""),"Complete required fields",IF(NOT(ISNUMBER(F30)),"Check expiration date",IF(NOT(ISNUMBER(G30)),"Check premium",IF(G30&lt;0,"Check premium",IF(AND(K30&lt;&gt;"",NOT(ISNUMBER(K30))),"Check contact date",IF(AND(ISNUMBER(K30),K30&gt;Assumptions!$B$3),"Check future contact date",IF(AND(J30="Completed",I30&lt;&gt;"Renewed",I30&lt;&gt;"Non-Renewed",I30&lt;&gt;"Cancelled"),"Check completed status",IF(COUNTIF($C$5:$C$104,C30)&gt;1,"Check duplicate policy ref","Ready")))))))))</f>
        <v/>
      </c>
      <c r="Q30">
        <f>Assumptions!D28</f>
        <v/>
      </c>
      <c r="R30">
        <f>Assumptions!H28</f>
        <v/>
      </c>
      <c r="S30">
        <f>Assumptions!E28</f>
        <v/>
      </c>
      <c r="T30">
        <f>Assumptions!F28</f>
        <v/>
      </c>
      <c r="U30">
        <f>Assumptions!G28</f>
        <v/>
      </c>
    </row>
    <row r="31" ht="32" customHeight="1">
      <c r="A31" s="16" t="n"/>
      <c r="B31" s="17" t="n"/>
      <c r="C31" s="16" t="n"/>
      <c r="D31" s="17" t="n"/>
      <c r="E31" s="17" t="n"/>
      <c r="F31" s="18" t="n"/>
      <c r="G31" s="19" t="n"/>
      <c r="H31" s="17" t="n"/>
      <c r="I31" s="17" t="n"/>
      <c r="J31" s="17" t="n"/>
      <c r="K31" s="18" t="n"/>
      <c r="L31" s="11">
        <f>IF(F31="","",IFERROR(F31-Assumptions!$B$3,""))</f>
        <v/>
      </c>
      <c r="M31" s="20">
        <f>IF(OR(F31="",L31=""),"",IFERROR(IF(OR(I31="Renewed",I31="Non-Renewed",I31="Cancelled"),"Closed",IF(L31&lt;0,"Expired",IF(L31&lt;=Assumptions!$B$4,"Due in 0-"&amp;Assumptions!$B$4&amp;" days",IF(L31&lt;=Assumptions!$B$5,"Due in "&amp;(Assumptions!$B$4+1)&amp;"-"&amp;Assumptions!$B$5&amp;" days",IF(L31&lt;=Assumptions!$B$6,"Due in "&amp;(Assumptions!$B$5+1)&amp;"-"&amp;Assumptions!$B$6&amp;" days","Beyond window"))))),"Check assumptions"))</f>
        <v/>
      </c>
      <c r="N31" s="20">
        <f>IF(OR(F31="",L31=""),"",IF(OR(I31="Renewed",I31="Non-Renewed",I31="Cancelled",J31="Completed"),"Closed",IF(L31&lt;0,"Review expired",IF(L31&lt;=Assumptions!$B$6,IF(OR(J31="Not Started",L31&lt;=Assumptions!$B$4,K31=""),"Follow up",IF(IFERROR(Assumptions!$B$3-K31,0)&gt;=Assumptions!$B$7,"Follow up","Monitor")),"Not in window"))))</f>
        <v/>
      </c>
      <c r="O31" s="20">
        <f>IF(COUNTA(A31:K31)=0,"",IF(OR(A31="",B31="",C31="",D31="",E31="",F31="",G31="",H31="",I31="",J31=""),"Complete required fields",IF(NOT(ISNUMBER(F31)),"Check expiration date",IF(NOT(ISNUMBER(G31)),"Check premium",IF(G31&lt;0,"Check premium",IF(AND(K31&lt;&gt;"",NOT(ISNUMBER(K31))),"Check contact date",IF(AND(ISNUMBER(K31),K31&gt;Assumptions!$B$3),"Check future contact date",IF(AND(J31="Completed",I31&lt;&gt;"Renewed",I31&lt;&gt;"Non-Renewed",I31&lt;&gt;"Cancelled"),"Check completed status",IF(COUNTIF($C$5:$C$104,C31)&gt;1,"Check duplicate policy ref","Ready")))))))))</f>
        <v/>
      </c>
      <c r="Q31">
        <f>Assumptions!D29</f>
        <v/>
      </c>
      <c r="R31">
        <f>Assumptions!H29</f>
        <v/>
      </c>
      <c r="S31">
        <f>Assumptions!E29</f>
        <v/>
      </c>
      <c r="T31">
        <f>Assumptions!F29</f>
        <v/>
      </c>
      <c r="U31">
        <f>Assumptions!G29</f>
        <v/>
      </c>
    </row>
    <row r="32" ht="32" customHeight="1">
      <c r="A32" s="16" t="n"/>
      <c r="B32" s="17" t="n"/>
      <c r="C32" s="16" t="n"/>
      <c r="D32" s="17" t="n"/>
      <c r="E32" s="17" t="n"/>
      <c r="F32" s="18" t="n"/>
      <c r="G32" s="19" t="n"/>
      <c r="H32" s="17" t="n"/>
      <c r="I32" s="17" t="n"/>
      <c r="J32" s="17" t="n"/>
      <c r="K32" s="18" t="n"/>
      <c r="L32" s="13">
        <f>IF(F32="","",IFERROR(F32-Assumptions!$B$3,""))</f>
        <v/>
      </c>
      <c r="M32" s="21">
        <f>IF(OR(F32="",L32=""),"",IFERROR(IF(OR(I32="Renewed",I32="Non-Renewed",I32="Cancelled"),"Closed",IF(L32&lt;0,"Expired",IF(L32&lt;=Assumptions!$B$4,"Due in 0-"&amp;Assumptions!$B$4&amp;" days",IF(L32&lt;=Assumptions!$B$5,"Due in "&amp;(Assumptions!$B$4+1)&amp;"-"&amp;Assumptions!$B$5&amp;" days",IF(L32&lt;=Assumptions!$B$6,"Due in "&amp;(Assumptions!$B$5+1)&amp;"-"&amp;Assumptions!$B$6&amp;" days","Beyond window"))))),"Check assumptions"))</f>
        <v/>
      </c>
      <c r="N32" s="21">
        <f>IF(OR(F32="",L32=""),"",IF(OR(I32="Renewed",I32="Non-Renewed",I32="Cancelled",J32="Completed"),"Closed",IF(L32&lt;0,"Review expired",IF(L32&lt;=Assumptions!$B$6,IF(OR(J32="Not Started",L32&lt;=Assumptions!$B$4,K32=""),"Follow up",IF(IFERROR(Assumptions!$B$3-K32,0)&gt;=Assumptions!$B$7,"Follow up","Monitor")),"Not in window"))))</f>
        <v/>
      </c>
      <c r="O32" s="21">
        <f>IF(COUNTA(A32:K32)=0,"",IF(OR(A32="",B32="",C32="",D32="",E32="",F32="",G32="",H32="",I32="",J32=""),"Complete required fields",IF(NOT(ISNUMBER(F32)),"Check expiration date",IF(NOT(ISNUMBER(G32)),"Check premium",IF(G32&lt;0,"Check premium",IF(AND(K32&lt;&gt;"",NOT(ISNUMBER(K32))),"Check contact date",IF(AND(ISNUMBER(K32),K32&gt;Assumptions!$B$3),"Check future contact date",IF(AND(J32="Completed",I32&lt;&gt;"Renewed",I32&lt;&gt;"Non-Renewed",I32&lt;&gt;"Cancelled"),"Check completed status",IF(COUNTIF($C$5:$C$104,C32)&gt;1,"Check duplicate policy ref","Ready")))))))))</f>
        <v/>
      </c>
      <c r="Q32">
        <f>Assumptions!D30</f>
        <v/>
      </c>
      <c r="R32">
        <f>Assumptions!H30</f>
        <v/>
      </c>
      <c r="S32">
        <f>Assumptions!E30</f>
        <v/>
      </c>
      <c r="T32">
        <f>Assumptions!F30</f>
        <v/>
      </c>
      <c r="U32">
        <f>Assumptions!G30</f>
        <v/>
      </c>
    </row>
    <row r="33" ht="32" customHeight="1">
      <c r="A33" s="16" t="n"/>
      <c r="B33" s="17" t="n"/>
      <c r="C33" s="16" t="n"/>
      <c r="D33" s="17" t="n"/>
      <c r="E33" s="17" t="n"/>
      <c r="F33" s="18" t="n"/>
      <c r="G33" s="19" t="n"/>
      <c r="H33" s="17" t="n"/>
      <c r="I33" s="17" t="n"/>
      <c r="J33" s="17" t="n"/>
      <c r="K33" s="18" t="n"/>
      <c r="L33" s="11">
        <f>IF(F33="","",IFERROR(F33-Assumptions!$B$3,""))</f>
        <v/>
      </c>
      <c r="M33" s="20">
        <f>IF(OR(F33="",L33=""),"",IFERROR(IF(OR(I33="Renewed",I33="Non-Renewed",I33="Cancelled"),"Closed",IF(L33&lt;0,"Expired",IF(L33&lt;=Assumptions!$B$4,"Due in 0-"&amp;Assumptions!$B$4&amp;" days",IF(L33&lt;=Assumptions!$B$5,"Due in "&amp;(Assumptions!$B$4+1)&amp;"-"&amp;Assumptions!$B$5&amp;" days",IF(L33&lt;=Assumptions!$B$6,"Due in "&amp;(Assumptions!$B$5+1)&amp;"-"&amp;Assumptions!$B$6&amp;" days","Beyond window"))))),"Check assumptions"))</f>
        <v/>
      </c>
      <c r="N33" s="20">
        <f>IF(OR(F33="",L33=""),"",IF(OR(I33="Renewed",I33="Non-Renewed",I33="Cancelled",J33="Completed"),"Closed",IF(L33&lt;0,"Review expired",IF(L33&lt;=Assumptions!$B$6,IF(OR(J33="Not Started",L33&lt;=Assumptions!$B$4,K33=""),"Follow up",IF(IFERROR(Assumptions!$B$3-K33,0)&gt;=Assumptions!$B$7,"Follow up","Monitor")),"Not in window"))))</f>
        <v/>
      </c>
      <c r="O33" s="20">
        <f>IF(COUNTA(A33:K33)=0,"",IF(OR(A33="",B33="",C33="",D33="",E33="",F33="",G33="",H33="",I33="",J33=""),"Complete required fields",IF(NOT(ISNUMBER(F33)),"Check expiration date",IF(NOT(ISNUMBER(G33)),"Check premium",IF(G33&lt;0,"Check premium",IF(AND(K33&lt;&gt;"",NOT(ISNUMBER(K33))),"Check contact date",IF(AND(ISNUMBER(K33),K33&gt;Assumptions!$B$3),"Check future contact date",IF(AND(J33="Completed",I33&lt;&gt;"Renewed",I33&lt;&gt;"Non-Renewed",I33&lt;&gt;"Cancelled"),"Check completed status",IF(COUNTIF($C$5:$C$104,C33)&gt;1,"Check duplicate policy ref","Ready")))))))))</f>
        <v/>
      </c>
      <c r="Q33">
        <f>Assumptions!D31</f>
        <v/>
      </c>
      <c r="R33">
        <f>Assumptions!H31</f>
        <v/>
      </c>
      <c r="S33">
        <f>Assumptions!E31</f>
        <v/>
      </c>
      <c r="T33">
        <f>Assumptions!F31</f>
        <v/>
      </c>
      <c r="U33">
        <f>Assumptions!G31</f>
        <v/>
      </c>
    </row>
    <row r="34" ht="32" customHeight="1">
      <c r="A34" s="16" t="n"/>
      <c r="B34" s="17" t="n"/>
      <c r="C34" s="16" t="n"/>
      <c r="D34" s="17" t="n"/>
      <c r="E34" s="17" t="n"/>
      <c r="F34" s="18" t="n"/>
      <c r="G34" s="19" t="n"/>
      <c r="H34" s="17" t="n"/>
      <c r="I34" s="17" t="n"/>
      <c r="J34" s="17" t="n"/>
      <c r="K34" s="18" t="n"/>
      <c r="L34" s="13">
        <f>IF(F34="","",IFERROR(F34-Assumptions!$B$3,""))</f>
        <v/>
      </c>
      <c r="M34" s="21">
        <f>IF(OR(F34="",L34=""),"",IFERROR(IF(OR(I34="Renewed",I34="Non-Renewed",I34="Cancelled"),"Closed",IF(L34&lt;0,"Expired",IF(L34&lt;=Assumptions!$B$4,"Due in 0-"&amp;Assumptions!$B$4&amp;" days",IF(L34&lt;=Assumptions!$B$5,"Due in "&amp;(Assumptions!$B$4+1)&amp;"-"&amp;Assumptions!$B$5&amp;" days",IF(L34&lt;=Assumptions!$B$6,"Due in "&amp;(Assumptions!$B$5+1)&amp;"-"&amp;Assumptions!$B$6&amp;" days","Beyond window"))))),"Check assumptions"))</f>
        <v/>
      </c>
      <c r="N34" s="21">
        <f>IF(OR(F34="",L34=""),"",IF(OR(I34="Renewed",I34="Non-Renewed",I34="Cancelled",J34="Completed"),"Closed",IF(L34&lt;0,"Review expired",IF(L34&lt;=Assumptions!$B$6,IF(OR(J34="Not Started",L34&lt;=Assumptions!$B$4,K34=""),"Follow up",IF(IFERROR(Assumptions!$B$3-K34,0)&gt;=Assumptions!$B$7,"Follow up","Monitor")),"Not in window"))))</f>
        <v/>
      </c>
      <c r="O34" s="21">
        <f>IF(COUNTA(A34:K34)=0,"",IF(OR(A34="",B34="",C34="",D34="",E34="",F34="",G34="",H34="",I34="",J34=""),"Complete required fields",IF(NOT(ISNUMBER(F34)),"Check expiration date",IF(NOT(ISNUMBER(G34)),"Check premium",IF(G34&lt;0,"Check premium",IF(AND(K34&lt;&gt;"",NOT(ISNUMBER(K34))),"Check contact date",IF(AND(ISNUMBER(K34),K34&gt;Assumptions!$B$3),"Check future contact date",IF(AND(J34="Completed",I34&lt;&gt;"Renewed",I34&lt;&gt;"Non-Renewed",I34&lt;&gt;"Cancelled"),"Check completed status",IF(COUNTIF($C$5:$C$104,C34)&gt;1,"Check duplicate policy ref","Ready")))))))))</f>
        <v/>
      </c>
      <c r="Q34">
        <f>Assumptions!D32</f>
        <v/>
      </c>
      <c r="R34">
        <f>Assumptions!H32</f>
        <v/>
      </c>
      <c r="S34">
        <f>Assumptions!E32</f>
        <v/>
      </c>
      <c r="T34">
        <f>Assumptions!F32</f>
        <v/>
      </c>
      <c r="U34">
        <f>Assumptions!G32</f>
        <v/>
      </c>
    </row>
    <row r="35" ht="32" customHeight="1">
      <c r="A35" s="16" t="n"/>
      <c r="B35" s="17" t="n"/>
      <c r="C35" s="16" t="n"/>
      <c r="D35" s="17" t="n"/>
      <c r="E35" s="17" t="n"/>
      <c r="F35" s="18" t="n"/>
      <c r="G35" s="19" t="n"/>
      <c r="H35" s="17" t="n"/>
      <c r="I35" s="17" t="n"/>
      <c r="J35" s="17" t="n"/>
      <c r="K35" s="18" t="n"/>
      <c r="L35" s="11">
        <f>IF(F35="","",IFERROR(F35-Assumptions!$B$3,""))</f>
        <v/>
      </c>
      <c r="M35" s="20">
        <f>IF(OR(F35="",L35=""),"",IFERROR(IF(OR(I35="Renewed",I35="Non-Renewed",I35="Cancelled"),"Closed",IF(L35&lt;0,"Expired",IF(L35&lt;=Assumptions!$B$4,"Due in 0-"&amp;Assumptions!$B$4&amp;" days",IF(L35&lt;=Assumptions!$B$5,"Due in "&amp;(Assumptions!$B$4+1)&amp;"-"&amp;Assumptions!$B$5&amp;" days",IF(L35&lt;=Assumptions!$B$6,"Due in "&amp;(Assumptions!$B$5+1)&amp;"-"&amp;Assumptions!$B$6&amp;" days","Beyond window"))))),"Check assumptions"))</f>
        <v/>
      </c>
      <c r="N35" s="20">
        <f>IF(OR(F35="",L35=""),"",IF(OR(I35="Renewed",I35="Non-Renewed",I35="Cancelled",J35="Completed"),"Closed",IF(L35&lt;0,"Review expired",IF(L35&lt;=Assumptions!$B$6,IF(OR(J35="Not Started",L35&lt;=Assumptions!$B$4,K35=""),"Follow up",IF(IFERROR(Assumptions!$B$3-K35,0)&gt;=Assumptions!$B$7,"Follow up","Monitor")),"Not in window"))))</f>
        <v/>
      </c>
      <c r="O35" s="20">
        <f>IF(COUNTA(A35:K35)=0,"",IF(OR(A35="",B35="",C35="",D35="",E35="",F35="",G35="",H35="",I35="",J35=""),"Complete required fields",IF(NOT(ISNUMBER(F35)),"Check expiration date",IF(NOT(ISNUMBER(G35)),"Check premium",IF(G35&lt;0,"Check premium",IF(AND(K35&lt;&gt;"",NOT(ISNUMBER(K35))),"Check contact date",IF(AND(ISNUMBER(K35),K35&gt;Assumptions!$B$3),"Check future contact date",IF(AND(J35="Completed",I35&lt;&gt;"Renewed",I35&lt;&gt;"Non-Renewed",I35&lt;&gt;"Cancelled"),"Check completed status",IF(COUNTIF($C$5:$C$104,C35)&gt;1,"Check duplicate policy ref","Ready")))))))))</f>
        <v/>
      </c>
      <c r="Q35">
        <f>Assumptions!D33</f>
        <v/>
      </c>
      <c r="R35">
        <f>Assumptions!H33</f>
        <v/>
      </c>
      <c r="S35">
        <f>Assumptions!E33</f>
        <v/>
      </c>
      <c r="T35">
        <f>Assumptions!F33</f>
        <v/>
      </c>
      <c r="U35">
        <f>Assumptions!G33</f>
        <v/>
      </c>
    </row>
    <row r="36" ht="32" customHeight="1">
      <c r="A36" s="16" t="n"/>
      <c r="B36" s="17" t="n"/>
      <c r="C36" s="16" t="n"/>
      <c r="D36" s="17" t="n"/>
      <c r="E36" s="17" t="n"/>
      <c r="F36" s="18" t="n"/>
      <c r="G36" s="19" t="n"/>
      <c r="H36" s="17" t="n"/>
      <c r="I36" s="17" t="n"/>
      <c r="J36" s="17" t="n"/>
      <c r="K36" s="18" t="n"/>
      <c r="L36" s="13">
        <f>IF(F36="","",IFERROR(F36-Assumptions!$B$3,""))</f>
        <v/>
      </c>
      <c r="M36" s="21">
        <f>IF(OR(F36="",L36=""),"",IFERROR(IF(OR(I36="Renewed",I36="Non-Renewed",I36="Cancelled"),"Closed",IF(L36&lt;0,"Expired",IF(L36&lt;=Assumptions!$B$4,"Due in 0-"&amp;Assumptions!$B$4&amp;" days",IF(L36&lt;=Assumptions!$B$5,"Due in "&amp;(Assumptions!$B$4+1)&amp;"-"&amp;Assumptions!$B$5&amp;" days",IF(L36&lt;=Assumptions!$B$6,"Due in "&amp;(Assumptions!$B$5+1)&amp;"-"&amp;Assumptions!$B$6&amp;" days","Beyond window"))))),"Check assumptions"))</f>
        <v/>
      </c>
      <c r="N36" s="21">
        <f>IF(OR(F36="",L36=""),"",IF(OR(I36="Renewed",I36="Non-Renewed",I36="Cancelled",J36="Completed"),"Closed",IF(L36&lt;0,"Review expired",IF(L36&lt;=Assumptions!$B$6,IF(OR(J36="Not Started",L36&lt;=Assumptions!$B$4,K36=""),"Follow up",IF(IFERROR(Assumptions!$B$3-K36,0)&gt;=Assumptions!$B$7,"Follow up","Monitor")),"Not in window"))))</f>
        <v/>
      </c>
      <c r="O36" s="21">
        <f>IF(COUNTA(A36:K36)=0,"",IF(OR(A36="",B36="",C36="",D36="",E36="",F36="",G36="",H36="",I36="",J36=""),"Complete required fields",IF(NOT(ISNUMBER(F36)),"Check expiration date",IF(NOT(ISNUMBER(G36)),"Check premium",IF(G36&lt;0,"Check premium",IF(AND(K36&lt;&gt;"",NOT(ISNUMBER(K36))),"Check contact date",IF(AND(ISNUMBER(K36),K36&gt;Assumptions!$B$3),"Check future contact date",IF(AND(J36="Completed",I36&lt;&gt;"Renewed",I36&lt;&gt;"Non-Renewed",I36&lt;&gt;"Cancelled"),"Check completed status",IF(COUNTIF($C$5:$C$104,C36)&gt;1,"Check duplicate policy ref","Ready")))))))))</f>
        <v/>
      </c>
      <c r="Q36">
        <f>Assumptions!D34</f>
        <v/>
      </c>
      <c r="R36">
        <f>Assumptions!H34</f>
        <v/>
      </c>
      <c r="S36">
        <f>Assumptions!E34</f>
        <v/>
      </c>
      <c r="T36">
        <f>Assumptions!F34</f>
        <v/>
      </c>
      <c r="U36">
        <f>Assumptions!G34</f>
        <v/>
      </c>
    </row>
    <row r="37" ht="32" customHeight="1">
      <c r="A37" s="16" t="n"/>
      <c r="B37" s="17" t="n"/>
      <c r="C37" s="16" t="n"/>
      <c r="D37" s="17" t="n"/>
      <c r="E37" s="17" t="n"/>
      <c r="F37" s="18" t="n"/>
      <c r="G37" s="19" t="n"/>
      <c r="H37" s="17" t="n"/>
      <c r="I37" s="17" t="n"/>
      <c r="J37" s="17" t="n"/>
      <c r="K37" s="18" t="n"/>
      <c r="L37" s="11">
        <f>IF(F37="","",IFERROR(F37-Assumptions!$B$3,""))</f>
        <v/>
      </c>
      <c r="M37" s="20">
        <f>IF(OR(F37="",L37=""),"",IFERROR(IF(OR(I37="Renewed",I37="Non-Renewed",I37="Cancelled"),"Closed",IF(L37&lt;0,"Expired",IF(L37&lt;=Assumptions!$B$4,"Due in 0-"&amp;Assumptions!$B$4&amp;" days",IF(L37&lt;=Assumptions!$B$5,"Due in "&amp;(Assumptions!$B$4+1)&amp;"-"&amp;Assumptions!$B$5&amp;" days",IF(L37&lt;=Assumptions!$B$6,"Due in "&amp;(Assumptions!$B$5+1)&amp;"-"&amp;Assumptions!$B$6&amp;" days","Beyond window"))))),"Check assumptions"))</f>
        <v/>
      </c>
      <c r="N37" s="20">
        <f>IF(OR(F37="",L37=""),"",IF(OR(I37="Renewed",I37="Non-Renewed",I37="Cancelled",J37="Completed"),"Closed",IF(L37&lt;0,"Review expired",IF(L37&lt;=Assumptions!$B$6,IF(OR(J37="Not Started",L37&lt;=Assumptions!$B$4,K37=""),"Follow up",IF(IFERROR(Assumptions!$B$3-K37,0)&gt;=Assumptions!$B$7,"Follow up","Monitor")),"Not in window"))))</f>
        <v/>
      </c>
      <c r="O37" s="20">
        <f>IF(COUNTA(A37:K37)=0,"",IF(OR(A37="",B37="",C37="",D37="",E37="",F37="",G37="",H37="",I37="",J37=""),"Complete required fields",IF(NOT(ISNUMBER(F37)),"Check expiration date",IF(NOT(ISNUMBER(G37)),"Check premium",IF(G37&lt;0,"Check premium",IF(AND(K37&lt;&gt;"",NOT(ISNUMBER(K37))),"Check contact date",IF(AND(ISNUMBER(K37),K37&gt;Assumptions!$B$3),"Check future contact date",IF(AND(J37="Completed",I37&lt;&gt;"Renewed",I37&lt;&gt;"Non-Renewed",I37&lt;&gt;"Cancelled"),"Check completed status",IF(COUNTIF($C$5:$C$104,C37)&gt;1,"Check duplicate policy ref","Ready")))))))))</f>
        <v/>
      </c>
      <c r="Q37">
        <f>Assumptions!D35</f>
        <v/>
      </c>
      <c r="R37">
        <f>Assumptions!H35</f>
        <v/>
      </c>
      <c r="S37">
        <f>Assumptions!E35</f>
        <v/>
      </c>
      <c r="T37">
        <f>Assumptions!F35</f>
        <v/>
      </c>
      <c r="U37">
        <f>Assumptions!G35</f>
        <v/>
      </c>
    </row>
    <row r="38" ht="32" customHeight="1">
      <c r="A38" s="16" t="n"/>
      <c r="B38" s="17" t="n"/>
      <c r="C38" s="16" t="n"/>
      <c r="D38" s="17" t="n"/>
      <c r="E38" s="17" t="n"/>
      <c r="F38" s="18" t="n"/>
      <c r="G38" s="19" t="n"/>
      <c r="H38" s="17" t="n"/>
      <c r="I38" s="17" t="n"/>
      <c r="J38" s="17" t="n"/>
      <c r="K38" s="18" t="n"/>
      <c r="L38" s="13">
        <f>IF(F38="","",IFERROR(F38-Assumptions!$B$3,""))</f>
        <v/>
      </c>
      <c r="M38" s="21">
        <f>IF(OR(F38="",L38=""),"",IFERROR(IF(OR(I38="Renewed",I38="Non-Renewed",I38="Cancelled"),"Closed",IF(L38&lt;0,"Expired",IF(L38&lt;=Assumptions!$B$4,"Due in 0-"&amp;Assumptions!$B$4&amp;" days",IF(L38&lt;=Assumptions!$B$5,"Due in "&amp;(Assumptions!$B$4+1)&amp;"-"&amp;Assumptions!$B$5&amp;" days",IF(L38&lt;=Assumptions!$B$6,"Due in "&amp;(Assumptions!$B$5+1)&amp;"-"&amp;Assumptions!$B$6&amp;" days","Beyond window"))))),"Check assumptions"))</f>
        <v/>
      </c>
      <c r="N38" s="21">
        <f>IF(OR(F38="",L38=""),"",IF(OR(I38="Renewed",I38="Non-Renewed",I38="Cancelled",J38="Completed"),"Closed",IF(L38&lt;0,"Review expired",IF(L38&lt;=Assumptions!$B$6,IF(OR(J38="Not Started",L38&lt;=Assumptions!$B$4,K38=""),"Follow up",IF(IFERROR(Assumptions!$B$3-K38,0)&gt;=Assumptions!$B$7,"Follow up","Monitor")),"Not in window"))))</f>
        <v/>
      </c>
      <c r="O38" s="21">
        <f>IF(COUNTA(A38:K38)=0,"",IF(OR(A38="",B38="",C38="",D38="",E38="",F38="",G38="",H38="",I38="",J38=""),"Complete required fields",IF(NOT(ISNUMBER(F38)),"Check expiration date",IF(NOT(ISNUMBER(G38)),"Check premium",IF(G38&lt;0,"Check premium",IF(AND(K38&lt;&gt;"",NOT(ISNUMBER(K38))),"Check contact date",IF(AND(ISNUMBER(K38),K38&gt;Assumptions!$B$3),"Check future contact date",IF(AND(J38="Completed",I38&lt;&gt;"Renewed",I38&lt;&gt;"Non-Renewed",I38&lt;&gt;"Cancelled"),"Check completed status",IF(COUNTIF($C$5:$C$104,C38)&gt;1,"Check duplicate policy ref","Ready")))))))))</f>
        <v/>
      </c>
      <c r="Q38">
        <f>Assumptions!D36</f>
        <v/>
      </c>
      <c r="R38">
        <f>Assumptions!H36</f>
        <v/>
      </c>
      <c r="S38">
        <f>Assumptions!E36</f>
        <v/>
      </c>
      <c r="T38">
        <f>Assumptions!F36</f>
        <v/>
      </c>
      <c r="U38">
        <f>Assumptions!G36</f>
        <v/>
      </c>
    </row>
    <row r="39" ht="32" customHeight="1">
      <c r="A39" s="16" t="n"/>
      <c r="B39" s="17" t="n"/>
      <c r="C39" s="16" t="n"/>
      <c r="D39" s="17" t="n"/>
      <c r="E39" s="17" t="n"/>
      <c r="F39" s="18" t="n"/>
      <c r="G39" s="19" t="n"/>
      <c r="H39" s="17" t="n"/>
      <c r="I39" s="17" t="n"/>
      <c r="J39" s="17" t="n"/>
      <c r="K39" s="18" t="n"/>
      <c r="L39" s="11">
        <f>IF(F39="","",IFERROR(F39-Assumptions!$B$3,""))</f>
        <v/>
      </c>
      <c r="M39" s="20">
        <f>IF(OR(F39="",L39=""),"",IFERROR(IF(OR(I39="Renewed",I39="Non-Renewed",I39="Cancelled"),"Closed",IF(L39&lt;0,"Expired",IF(L39&lt;=Assumptions!$B$4,"Due in 0-"&amp;Assumptions!$B$4&amp;" days",IF(L39&lt;=Assumptions!$B$5,"Due in "&amp;(Assumptions!$B$4+1)&amp;"-"&amp;Assumptions!$B$5&amp;" days",IF(L39&lt;=Assumptions!$B$6,"Due in "&amp;(Assumptions!$B$5+1)&amp;"-"&amp;Assumptions!$B$6&amp;" days","Beyond window"))))),"Check assumptions"))</f>
        <v/>
      </c>
      <c r="N39" s="20">
        <f>IF(OR(F39="",L39=""),"",IF(OR(I39="Renewed",I39="Non-Renewed",I39="Cancelled",J39="Completed"),"Closed",IF(L39&lt;0,"Review expired",IF(L39&lt;=Assumptions!$B$6,IF(OR(J39="Not Started",L39&lt;=Assumptions!$B$4,K39=""),"Follow up",IF(IFERROR(Assumptions!$B$3-K39,0)&gt;=Assumptions!$B$7,"Follow up","Monitor")),"Not in window"))))</f>
        <v/>
      </c>
      <c r="O39" s="20">
        <f>IF(COUNTA(A39:K39)=0,"",IF(OR(A39="",B39="",C39="",D39="",E39="",F39="",G39="",H39="",I39="",J39=""),"Complete required fields",IF(NOT(ISNUMBER(F39)),"Check expiration date",IF(NOT(ISNUMBER(G39)),"Check premium",IF(G39&lt;0,"Check premium",IF(AND(K39&lt;&gt;"",NOT(ISNUMBER(K39))),"Check contact date",IF(AND(ISNUMBER(K39),K39&gt;Assumptions!$B$3),"Check future contact date",IF(AND(J39="Completed",I39&lt;&gt;"Renewed",I39&lt;&gt;"Non-Renewed",I39&lt;&gt;"Cancelled"),"Check completed status",IF(COUNTIF($C$5:$C$104,C39)&gt;1,"Check duplicate policy ref","Ready")))))))))</f>
        <v/>
      </c>
      <c r="Q39">
        <f>Assumptions!D37</f>
        <v/>
      </c>
      <c r="R39">
        <f>Assumptions!H37</f>
        <v/>
      </c>
      <c r="S39">
        <f>Assumptions!E37</f>
        <v/>
      </c>
      <c r="T39">
        <f>Assumptions!F37</f>
        <v/>
      </c>
      <c r="U39">
        <f>Assumptions!G37</f>
        <v/>
      </c>
    </row>
    <row r="40" ht="32" customHeight="1">
      <c r="A40" s="16" t="n"/>
      <c r="B40" s="17" t="n"/>
      <c r="C40" s="16" t="n"/>
      <c r="D40" s="17" t="n"/>
      <c r="E40" s="17" t="n"/>
      <c r="F40" s="18" t="n"/>
      <c r="G40" s="19" t="n"/>
      <c r="H40" s="17" t="n"/>
      <c r="I40" s="17" t="n"/>
      <c r="J40" s="17" t="n"/>
      <c r="K40" s="18" t="n"/>
      <c r="L40" s="13">
        <f>IF(F40="","",IFERROR(F40-Assumptions!$B$3,""))</f>
        <v/>
      </c>
      <c r="M40" s="21">
        <f>IF(OR(F40="",L40=""),"",IFERROR(IF(OR(I40="Renewed",I40="Non-Renewed",I40="Cancelled"),"Closed",IF(L40&lt;0,"Expired",IF(L40&lt;=Assumptions!$B$4,"Due in 0-"&amp;Assumptions!$B$4&amp;" days",IF(L40&lt;=Assumptions!$B$5,"Due in "&amp;(Assumptions!$B$4+1)&amp;"-"&amp;Assumptions!$B$5&amp;" days",IF(L40&lt;=Assumptions!$B$6,"Due in "&amp;(Assumptions!$B$5+1)&amp;"-"&amp;Assumptions!$B$6&amp;" days","Beyond window"))))),"Check assumptions"))</f>
        <v/>
      </c>
      <c r="N40" s="21">
        <f>IF(OR(F40="",L40=""),"",IF(OR(I40="Renewed",I40="Non-Renewed",I40="Cancelled",J40="Completed"),"Closed",IF(L40&lt;0,"Review expired",IF(L40&lt;=Assumptions!$B$6,IF(OR(J40="Not Started",L40&lt;=Assumptions!$B$4,K40=""),"Follow up",IF(IFERROR(Assumptions!$B$3-K40,0)&gt;=Assumptions!$B$7,"Follow up","Monitor")),"Not in window"))))</f>
        <v/>
      </c>
      <c r="O40" s="21">
        <f>IF(COUNTA(A40:K40)=0,"",IF(OR(A40="",B40="",C40="",D40="",E40="",F40="",G40="",H40="",I40="",J40=""),"Complete required fields",IF(NOT(ISNUMBER(F40)),"Check expiration date",IF(NOT(ISNUMBER(G40)),"Check premium",IF(G40&lt;0,"Check premium",IF(AND(K40&lt;&gt;"",NOT(ISNUMBER(K40))),"Check contact date",IF(AND(ISNUMBER(K40),K40&gt;Assumptions!$B$3),"Check future contact date",IF(AND(J40="Completed",I40&lt;&gt;"Renewed",I40&lt;&gt;"Non-Renewed",I40&lt;&gt;"Cancelled"),"Check completed status",IF(COUNTIF($C$5:$C$104,C40)&gt;1,"Check duplicate policy ref","Ready")))))))))</f>
        <v/>
      </c>
      <c r="Q40">
        <f>Assumptions!D38</f>
        <v/>
      </c>
      <c r="R40">
        <f>Assumptions!H38</f>
        <v/>
      </c>
      <c r="S40">
        <f>Assumptions!E38</f>
        <v/>
      </c>
      <c r="T40">
        <f>Assumptions!F38</f>
        <v/>
      </c>
      <c r="U40">
        <f>Assumptions!G38</f>
        <v/>
      </c>
    </row>
    <row r="41" ht="32" customHeight="1">
      <c r="A41" s="16" t="n"/>
      <c r="B41" s="17" t="n"/>
      <c r="C41" s="16" t="n"/>
      <c r="D41" s="17" t="n"/>
      <c r="E41" s="17" t="n"/>
      <c r="F41" s="18" t="n"/>
      <c r="G41" s="19" t="n"/>
      <c r="H41" s="17" t="n"/>
      <c r="I41" s="17" t="n"/>
      <c r="J41" s="17" t="n"/>
      <c r="K41" s="18" t="n"/>
      <c r="L41" s="11">
        <f>IF(F41="","",IFERROR(F41-Assumptions!$B$3,""))</f>
        <v/>
      </c>
      <c r="M41" s="20">
        <f>IF(OR(F41="",L41=""),"",IFERROR(IF(OR(I41="Renewed",I41="Non-Renewed",I41="Cancelled"),"Closed",IF(L41&lt;0,"Expired",IF(L41&lt;=Assumptions!$B$4,"Due in 0-"&amp;Assumptions!$B$4&amp;" days",IF(L41&lt;=Assumptions!$B$5,"Due in "&amp;(Assumptions!$B$4+1)&amp;"-"&amp;Assumptions!$B$5&amp;" days",IF(L41&lt;=Assumptions!$B$6,"Due in "&amp;(Assumptions!$B$5+1)&amp;"-"&amp;Assumptions!$B$6&amp;" days","Beyond window"))))),"Check assumptions"))</f>
        <v/>
      </c>
      <c r="N41" s="20">
        <f>IF(OR(F41="",L41=""),"",IF(OR(I41="Renewed",I41="Non-Renewed",I41="Cancelled",J41="Completed"),"Closed",IF(L41&lt;0,"Review expired",IF(L41&lt;=Assumptions!$B$6,IF(OR(J41="Not Started",L41&lt;=Assumptions!$B$4,K41=""),"Follow up",IF(IFERROR(Assumptions!$B$3-K41,0)&gt;=Assumptions!$B$7,"Follow up","Monitor")),"Not in window"))))</f>
        <v/>
      </c>
      <c r="O41" s="20">
        <f>IF(COUNTA(A41:K41)=0,"",IF(OR(A41="",B41="",C41="",D41="",E41="",F41="",G41="",H41="",I41="",J41=""),"Complete required fields",IF(NOT(ISNUMBER(F41)),"Check expiration date",IF(NOT(ISNUMBER(G41)),"Check premium",IF(G41&lt;0,"Check premium",IF(AND(K41&lt;&gt;"",NOT(ISNUMBER(K41))),"Check contact date",IF(AND(ISNUMBER(K41),K41&gt;Assumptions!$B$3),"Check future contact date",IF(AND(J41="Completed",I41&lt;&gt;"Renewed",I41&lt;&gt;"Non-Renewed",I41&lt;&gt;"Cancelled"),"Check completed status",IF(COUNTIF($C$5:$C$104,C41)&gt;1,"Check duplicate policy ref","Ready")))))))))</f>
        <v/>
      </c>
      <c r="Q41">
        <f>Assumptions!D39</f>
        <v/>
      </c>
      <c r="R41">
        <f>Assumptions!H39</f>
        <v/>
      </c>
      <c r="S41">
        <f>Assumptions!E39</f>
        <v/>
      </c>
      <c r="T41">
        <f>Assumptions!F39</f>
        <v/>
      </c>
      <c r="U41">
        <f>Assumptions!G39</f>
        <v/>
      </c>
    </row>
    <row r="42" ht="32" customHeight="1">
      <c r="A42" s="16" t="n"/>
      <c r="B42" s="17" t="n"/>
      <c r="C42" s="16" t="n"/>
      <c r="D42" s="17" t="n"/>
      <c r="E42" s="17" t="n"/>
      <c r="F42" s="18" t="n"/>
      <c r="G42" s="19" t="n"/>
      <c r="H42" s="17" t="n"/>
      <c r="I42" s="17" t="n"/>
      <c r="J42" s="17" t="n"/>
      <c r="K42" s="18" t="n"/>
      <c r="L42" s="13">
        <f>IF(F42="","",IFERROR(F42-Assumptions!$B$3,""))</f>
        <v/>
      </c>
      <c r="M42" s="21">
        <f>IF(OR(F42="",L42=""),"",IFERROR(IF(OR(I42="Renewed",I42="Non-Renewed",I42="Cancelled"),"Closed",IF(L42&lt;0,"Expired",IF(L42&lt;=Assumptions!$B$4,"Due in 0-"&amp;Assumptions!$B$4&amp;" days",IF(L42&lt;=Assumptions!$B$5,"Due in "&amp;(Assumptions!$B$4+1)&amp;"-"&amp;Assumptions!$B$5&amp;" days",IF(L42&lt;=Assumptions!$B$6,"Due in "&amp;(Assumptions!$B$5+1)&amp;"-"&amp;Assumptions!$B$6&amp;" days","Beyond window"))))),"Check assumptions"))</f>
        <v/>
      </c>
      <c r="N42" s="21">
        <f>IF(OR(F42="",L42=""),"",IF(OR(I42="Renewed",I42="Non-Renewed",I42="Cancelled",J42="Completed"),"Closed",IF(L42&lt;0,"Review expired",IF(L42&lt;=Assumptions!$B$6,IF(OR(J42="Not Started",L42&lt;=Assumptions!$B$4,K42=""),"Follow up",IF(IFERROR(Assumptions!$B$3-K42,0)&gt;=Assumptions!$B$7,"Follow up","Monitor")),"Not in window"))))</f>
        <v/>
      </c>
      <c r="O42" s="21">
        <f>IF(COUNTA(A42:K42)=0,"",IF(OR(A42="",B42="",C42="",D42="",E42="",F42="",G42="",H42="",I42="",J42=""),"Complete required fields",IF(NOT(ISNUMBER(F42)),"Check expiration date",IF(NOT(ISNUMBER(G42)),"Check premium",IF(G42&lt;0,"Check premium",IF(AND(K42&lt;&gt;"",NOT(ISNUMBER(K42))),"Check contact date",IF(AND(ISNUMBER(K42),K42&gt;Assumptions!$B$3),"Check future contact date",IF(AND(J42="Completed",I42&lt;&gt;"Renewed",I42&lt;&gt;"Non-Renewed",I42&lt;&gt;"Cancelled"),"Check completed status",IF(COUNTIF($C$5:$C$104,C42)&gt;1,"Check duplicate policy ref","Ready")))))))))</f>
        <v/>
      </c>
      <c r="Q42">
        <f>Assumptions!D40</f>
        <v/>
      </c>
      <c r="R42">
        <f>Assumptions!H40</f>
        <v/>
      </c>
      <c r="S42">
        <f>Assumptions!E40</f>
        <v/>
      </c>
      <c r="T42">
        <f>Assumptions!F40</f>
        <v/>
      </c>
      <c r="U42">
        <f>Assumptions!G40</f>
        <v/>
      </c>
    </row>
    <row r="43" ht="32" customHeight="1">
      <c r="A43" s="16" t="n"/>
      <c r="B43" s="17" t="n"/>
      <c r="C43" s="16" t="n"/>
      <c r="D43" s="17" t="n"/>
      <c r="E43" s="17" t="n"/>
      <c r="F43" s="18" t="n"/>
      <c r="G43" s="19" t="n"/>
      <c r="H43" s="17" t="n"/>
      <c r="I43" s="17" t="n"/>
      <c r="J43" s="17" t="n"/>
      <c r="K43" s="18" t="n"/>
      <c r="L43" s="11">
        <f>IF(F43="","",IFERROR(F43-Assumptions!$B$3,""))</f>
        <v/>
      </c>
      <c r="M43" s="20">
        <f>IF(OR(F43="",L43=""),"",IFERROR(IF(OR(I43="Renewed",I43="Non-Renewed",I43="Cancelled"),"Closed",IF(L43&lt;0,"Expired",IF(L43&lt;=Assumptions!$B$4,"Due in 0-"&amp;Assumptions!$B$4&amp;" days",IF(L43&lt;=Assumptions!$B$5,"Due in "&amp;(Assumptions!$B$4+1)&amp;"-"&amp;Assumptions!$B$5&amp;" days",IF(L43&lt;=Assumptions!$B$6,"Due in "&amp;(Assumptions!$B$5+1)&amp;"-"&amp;Assumptions!$B$6&amp;" days","Beyond window"))))),"Check assumptions"))</f>
        <v/>
      </c>
      <c r="N43" s="20">
        <f>IF(OR(F43="",L43=""),"",IF(OR(I43="Renewed",I43="Non-Renewed",I43="Cancelled",J43="Completed"),"Closed",IF(L43&lt;0,"Review expired",IF(L43&lt;=Assumptions!$B$6,IF(OR(J43="Not Started",L43&lt;=Assumptions!$B$4,K43=""),"Follow up",IF(IFERROR(Assumptions!$B$3-K43,0)&gt;=Assumptions!$B$7,"Follow up","Monitor")),"Not in window"))))</f>
        <v/>
      </c>
      <c r="O43" s="20">
        <f>IF(COUNTA(A43:K43)=0,"",IF(OR(A43="",B43="",C43="",D43="",E43="",F43="",G43="",H43="",I43="",J43=""),"Complete required fields",IF(NOT(ISNUMBER(F43)),"Check expiration date",IF(NOT(ISNUMBER(G43)),"Check premium",IF(G43&lt;0,"Check premium",IF(AND(K43&lt;&gt;"",NOT(ISNUMBER(K43))),"Check contact date",IF(AND(ISNUMBER(K43),K43&gt;Assumptions!$B$3),"Check future contact date",IF(AND(J43="Completed",I43&lt;&gt;"Renewed",I43&lt;&gt;"Non-Renewed",I43&lt;&gt;"Cancelled"),"Check completed status",IF(COUNTIF($C$5:$C$104,C43)&gt;1,"Check duplicate policy ref","Ready")))))))))</f>
        <v/>
      </c>
      <c r="Q43">
        <f>Assumptions!D41</f>
        <v/>
      </c>
      <c r="R43">
        <f>Assumptions!H41</f>
        <v/>
      </c>
      <c r="S43">
        <f>Assumptions!E41</f>
        <v/>
      </c>
      <c r="T43">
        <f>Assumptions!F41</f>
        <v/>
      </c>
      <c r="U43">
        <f>Assumptions!G41</f>
        <v/>
      </c>
    </row>
    <row r="44" ht="32" customHeight="1">
      <c r="A44" s="16" t="n"/>
      <c r="B44" s="17" t="n"/>
      <c r="C44" s="16" t="n"/>
      <c r="D44" s="17" t="n"/>
      <c r="E44" s="17" t="n"/>
      <c r="F44" s="18" t="n"/>
      <c r="G44" s="19" t="n"/>
      <c r="H44" s="17" t="n"/>
      <c r="I44" s="17" t="n"/>
      <c r="J44" s="17" t="n"/>
      <c r="K44" s="18" t="n"/>
      <c r="L44" s="13">
        <f>IF(F44="","",IFERROR(F44-Assumptions!$B$3,""))</f>
        <v/>
      </c>
      <c r="M44" s="21">
        <f>IF(OR(F44="",L44=""),"",IFERROR(IF(OR(I44="Renewed",I44="Non-Renewed",I44="Cancelled"),"Closed",IF(L44&lt;0,"Expired",IF(L44&lt;=Assumptions!$B$4,"Due in 0-"&amp;Assumptions!$B$4&amp;" days",IF(L44&lt;=Assumptions!$B$5,"Due in "&amp;(Assumptions!$B$4+1)&amp;"-"&amp;Assumptions!$B$5&amp;" days",IF(L44&lt;=Assumptions!$B$6,"Due in "&amp;(Assumptions!$B$5+1)&amp;"-"&amp;Assumptions!$B$6&amp;" days","Beyond window"))))),"Check assumptions"))</f>
        <v/>
      </c>
      <c r="N44" s="21">
        <f>IF(OR(F44="",L44=""),"",IF(OR(I44="Renewed",I44="Non-Renewed",I44="Cancelled",J44="Completed"),"Closed",IF(L44&lt;0,"Review expired",IF(L44&lt;=Assumptions!$B$6,IF(OR(J44="Not Started",L44&lt;=Assumptions!$B$4,K44=""),"Follow up",IF(IFERROR(Assumptions!$B$3-K44,0)&gt;=Assumptions!$B$7,"Follow up","Monitor")),"Not in window"))))</f>
        <v/>
      </c>
      <c r="O44" s="21">
        <f>IF(COUNTA(A44:K44)=0,"",IF(OR(A44="",B44="",C44="",D44="",E44="",F44="",G44="",H44="",I44="",J44=""),"Complete required fields",IF(NOT(ISNUMBER(F44)),"Check expiration date",IF(NOT(ISNUMBER(G44)),"Check premium",IF(G44&lt;0,"Check premium",IF(AND(K44&lt;&gt;"",NOT(ISNUMBER(K44))),"Check contact date",IF(AND(ISNUMBER(K44),K44&gt;Assumptions!$B$3),"Check future contact date",IF(AND(J44="Completed",I44&lt;&gt;"Renewed",I44&lt;&gt;"Non-Renewed",I44&lt;&gt;"Cancelled"),"Check completed status",IF(COUNTIF($C$5:$C$104,C44)&gt;1,"Check duplicate policy ref","Ready")))))))))</f>
        <v/>
      </c>
      <c r="Q44">
        <f>Assumptions!D42</f>
        <v/>
      </c>
      <c r="R44">
        <f>Assumptions!H42</f>
        <v/>
      </c>
      <c r="S44">
        <f>Assumptions!E42</f>
        <v/>
      </c>
      <c r="T44">
        <f>Assumptions!F42</f>
        <v/>
      </c>
      <c r="U44">
        <f>Assumptions!G42</f>
        <v/>
      </c>
    </row>
    <row r="45" ht="32" customHeight="1">
      <c r="A45" s="16" t="n"/>
      <c r="B45" s="17" t="n"/>
      <c r="C45" s="16" t="n"/>
      <c r="D45" s="17" t="n"/>
      <c r="E45" s="17" t="n"/>
      <c r="F45" s="18" t="n"/>
      <c r="G45" s="19" t="n"/>
      <c r="H45" s="17" t="n"/>
      <c r="I45" s="17" t="n"/>
      <c r="J45" s="17" t="n"/>
      <c r="K45" s="18" t="n"/>
      <c r="L45" s="11">
        <f>IF(F45="","",IFERROR(F45-Assumptions!$B$3,""))</f>
        <v/>
      </c>
      <c r="M45" s="20">
        <f>IF(OR(F45="",L45=""),"",IFERROR(IF(OR(I45="Renewed",I45="Non-Renewed",I45="Cancelled"),"Closed",IF(L45&lt;0,"Expired",IF(L45&lt;=Assumptions!$B$4,"Due in 0-"&amp;Assumptions!$B$4&amp;" days",IF(L45&lt;=Assumptions!$B$5,"Due in "&amp;(Assumptions!$B$4+1)&amp;"-"&amp;Assumptions!$B$5&amp;" days",IF(L45&lt;=Assumptions!$B$6,"Due in "&amp;(Assumptions!$B$5+1)&amp;"-"&amp;Assumptions!$B$6&amp;" days","Beyond window"))))),"Check assumptions"))</f>
        <v/>
      </c>
      <c r="N45" s="20">
        <f>IF(OR(F45="",L45=""),"",IF(OR(I45="Renewed",I45="Non-Renewed",I45="Cancelled",J45="Completed"),"Closed",IF(L45&lt;0,"Review expired",IF(L45&lt;=Assumptions!$B$6,IF(OR(J45="Not Started",L45&lt;=Assumptions!$B$4,K45=""),"Follow up",IF(IFERROR(Assumptions!$B$3-K45,0)&gt;=Assumptions!$B$7,"Follow up","Monitor")),"Not in window"))))</f>
        <v/>
      </c>
      <c r="O45" s="20">
        <f>IF(COUNTA(A45:K45)=0,"",IF(OR(A45="",B45="",C45="",D45="",E45="",F45="",G45="",H45="",I45="",J45=""),"Complete required fields",IF(NOT(ISNUMBER(F45)),"Check expiration date",IF(NOT(ISNUMBER(G45)),"Check premium",IF(G45&lt;0,"Check premium",IF(AND(K45&lt;&gt;"",NOT(ISNUMBER(K45))),"Check contact date",IF(AND(ISNUMBER(K45),K45&gt;Assumptions!$B$3),"Check future contact date",IF(AND(J45="Completed",I45&lt;&gt;"Renewed",I45&lt;&gt;"Non-Renewed",I45&lt;&gt;"Cancelled"),"Check completed status",IF(COUNTIF($C$5:$C$104,C45)&gt;1,"Check duplicate policy ref","Ready")))))))))</f>
        <v/>
      </c>
      <c r="Q45">
        <f>Assumptions!D43</f>
        <v/>
      </c>
      <c r="R45">
        <f>Assumptions!H43</f>
        <v/>
      </c>
      <c r="S45">
        <f>Assumptions!E43</f>
        <v/>
      </c>
      <c r="T45">
        <f>Assumptions!F43</f>
        <v/>
      </c>
      <c r="U45">
        <f>Assumptions!G43</f>
        <v/>
      </c>
    </row>
    <row r="46" ht="32" customHeight="1">
      <c r="A46" s="16" t="n"/>
      <c r="B46" s="17" t="n"/>
      <c r="C46" s="16" t="n"/>
      <c r="D46" s="17" t="n"/>
      <c r="E46" s="17" t="n"/>
      <c r="F46" s="18" t="n"/>
      <c r="G46" s="19" t="n"/>
      <c r="H46" s="17" t="n"/>
      <c r="I46" s="17" t="n"/>
      <c r="J46" s="17" t="n"/>
      <c r="K46" s="18" t="n"/>
      <c r="L46" s="13">
        <f>IF(F46="","",IFERROR(F46-Assumptions!$B$3,""))</f>
        <v/>
      </c>
      <c r="M46" s="21">
        <f>IF(OR(F46="",L46=""),"",IFERROR(IF(OR(I46="Renewed",I46="Non-Renewed",I46="Cancelled"),"Closed",IF(L46&lt;0,"Expired",IF(L46&lt;=Assumptions!$B$4,"Due in 0-"&amp;Assumptions!$B$4&amp;" days",IF(L46&lt;=Assumptions!$B$5,"Due in "&amp;(Assumptions!$B$4+1)&amp;"-"&amp;Assumptions!$B$5&amp;" days",IF(L46&lt;=Assumptions!$B$6,"Due in "&amp;(Assumptions!$B$5+1)&amp;"-"&amp;Assumptions!$B$6&amp;" days","Beyond window"))))),"Check assumptions"))</f>
        <v/>
      </c>
      <c r="N46" s="21">
        <f>IF(OR(F46="",L46=""),"",IF(OR(I46="Renewed",I46="Non-Renewed",I46="Cancelled",J46="Completed"),"Closed",IF(L46&lt;0,"Review expired",IF(L46&lt;=Assumptions!$B$6,IF(OR(J46="Not Started",L46&lt;=Assumptions!$B$4,K46=""),"Follow up",IF(IFERROR(Assumptions!$B$3-K46,0)&gt;=Assumptions!$B$7,"Follow up","Monitor")),"Not in window"))))</f>
        <v/>
      </c>
      <c r="O46" s="21">
        <f>IF(COUNTA(A46:K46)=0,"",IF(OR(A46="",B46="",C46="",D46="",E46="",F46="",G46="",H46="",I46="",J46=""),"Complete required fields",IF(NOT(ISNUMBER(F46)),"Check expiration date",IF(NOT(ISNUMBER(G46)),"Check premium",IF(G46&lt;0,"Check premium",IF(AND(K46&lt;&gt;"",NOT(ISNUMBER(K46))),"Check contact date",IF(AND(ISNUMBER(K46),K46&gt;Assumptions!$B$3),"Check future contact date",IF(AND(J46="Completed",I46&lt;&gt;"Renewed",I46&lt;&gt;"Non-Renewed",I46&lt;&gt;"Cancelled"),"Check completed status",IF(COUNTIF($C$5:$C$104,C46)&gt;1,"Check duplicate policy ref","Ready")))))))))</f>
        <v/>
      </c>
      <c r="Q46">
        <f>Assumptions!D44</f>
        <v/>
      </c>
      <c r="R46">
        <f>Assumptions!H44</f>
        <v/>
      </c>
      <c r="S46">
        <f>Assumptions!E44</f>
        <v/>
      </c>
      <c r="T46">
        <f>Assumptions!F44</f>
        <v/>
      </c>
      <c r="U46">
        <f>Assumptions!G44</f>
        <v/>
      </c>
    </row>
    <row r="47" ht="32" customHeight="1">
      <c r="A47" s="16" t="n"/>
      <c r="B47" s="17" t="n"/>
      <c r="C47" s="16" t="n"/>
      <c r="D47" s="17" t="n"/>
      <c r="E47" s="17" t="n"/>
      <c r="F47" s="18" t="n"/>
      <c r="G47" s="19" t="n"/>
      <c r="H47" s="17" t="n"/>
      <c r="I47" s="17" t="n"/>
      <c r="J47" s="17" t="n"/>
      <c r="K47" s="18" t="n"/>
      <c r="L47" s="11">
        <f>IF(F47="","",IFERROR(F47-Assumptions!$B$3,""))</f>
        <v/>
      </c>
      <c r="M47" s="20">
        <f>IF(OR(F47="",L47=""),"",IFERROR(IF(OR(I47="Renewed",I47="Non-Renewed",I47="Cancelled"),"Closed",IF(L47&lt;0,"Expired",IF(L47&lt;=Assumptions!$B$4,"Due in 0-"&amp;Assumptions!$B$4&amp;" days",IF(L47&lt;=Assumptions!$B$5,"Due in "&amp;(Assumptions!$B$4+1)&amp;"-"&amp;Assumptions!$B$5&amp;" days",IF(L47&lt;=Assumptions!$B$6,"Due in "&amp;(Assumptions!$B$5+1)&amp;"-"&amp;Assumptions!$B$6&amp;" days","Beyond window"))))),"Check assumptions"))</f>
        <v/>
      </c>
      <c r="N47" s="20">
        <f>IF(OR(F47="",L47=""),"",IF(OR(I47="Renewed",I47="Non-Renewed",I47="Cancelled",J47="Completed"),"Closed",IF(L47&lt;0,"Review expired",IF(L47&lt;=Assumptions!$B$6,IF(OR(J47="Not Started",L47&lt;=Assumptions!$B$4,K47=""),"Follow up",IF(IFERROR(Assumptions!$B$3-K47,0)&gt;=Assumptions!$B$7,"Follow up","Monitor")),"Not in window"))))</f>
        <v/>
      </c>
      <c r="O47" s="20">
        <f>IF(COUNTA(A47:K47)=0,"",IF(OR(A47="",B47="",C47="",D47="",E47="",F47="",G47="",H47="",I47="",J47=""),"Complete required fields",IF(NOT(ISNUMBER(F47)),"Check expiration date",IF(NOT(ISNUMBER(G47)),"Check premium",IF(G47&lt;0,"Check premium",IF(AND(K47&lt;&gt;"",NOT(ISNUMBER(K47))),"Check contact date",IF(AND(ISNUMBER(K47),K47&gt;Assumptions!$B$3),"Check future contact date",IF(AND(J47="Completed",I47&lt;&gt;"Renewed",I47&lt;&gt;"Non-Renewed",I47&lt;&gt;"Cancelled"),"Check completed status",IF(COUNTIF($C$5:$C$104,C47)&gt;1,"Check duplicate policy ref","Ready")))))))))</f>
        <v/>
      </c>
      <c r="Q47">
        <f>Assumptions!D45</f>
        <v/>
      </c>
      <c r="R47">
        <f>Assumptions!H45</f>
        <v/>
      </c>
      <c r="S47">
        <f>Assumptions!E45</f>
        <v/>
      </c>
      <c r="T47">
        <f>Assumptions!F45</f>
        <v/>
      </c>
      <c r="U47">
        <f>Assumptions!G45</f>
        <v/>
      </c>
    </row>
    <row r="48" ht="32" customHeight="1">
      <c r="A48" s="16" t="n"/>
      <c r="B48" s="17" t="n"/>
      <c r="C48" s="16" t="n"/>
      <c r="D48" s="17" t="n"/>
      <c r="E48" s="17" t="n"/>
      <c r="F48" s="18" t="n"/>
      <c r="G48" s="19" t="n"/>
      <c r="H48" s="17" t="n"/>
      <c r="I48" s="17" t="n"/>
      <c r="J48" s="17" t="n"/>
      <c r="K48" s="18" t="n"/>
      <c r="L48" s="13">
        <f>IF(F48="","",IFERROR(F48-Assumptions!$B$3,""))</f>
        <v/>
      </c>
      <c r="M48" s="21">
        <f>IF(OR(F48="",L48=""),"",IFERROR(IF(OR(I48="Renewed",I48="Non-Renewed",I48="Cancelled"),"Closed",IF(L48&lt;0,"Expired",IF(L48&lt;=Assumptions!$B$4,"Due in 0-"&amp;Assumptions!$B$4&amp;" days",IF(L48&lt;=Assumptions!$B$5,"Due in "&amp;(Assumptions!$B$4+1)&amp;"-"&amp;Assumptions!$B$5&amp;" days",IF(L48&lt;=Assumptions!$B$6,"Due in "&amp;(Assumptions!$B$5+1)&amp;"-"&amp;Assumptions!$B$6&amp;" days","Beyond window"))))),"Check assumptions"))</f>
        <v/>
      </c>
      <c r="N48" s="21">
        <f>IF(OR(F48="",L48=""),"",IF(OR(I48="Renewed",I48="Non-Renewed",I48="Cancelled",J48="Completed"),"Closed",IF(L48&lt;0,"Review expired",IF(L48&lt;=Assumptions!$B$6,IF(OR(J48="Not Started",L48&lt;=Assumptions!$B$4,K48=""),"Follow up",IF(IFERROR(Assumptions!$B$3-K48,0)&gt;=Assumptions!$B$7,"Follow up","Monitor")),"Not in window"))))</f>
        <v/>
      </c>
      <c r="O48" s="21">
        <f>IF(COUNTA(A48:K48)=0,"",IF(OR(A48="",B48="",C48="",D48="",E48="",F48="",G48="",H48="",I48="",J48=""),"Complete required fields",IF(NOT(ISNUMBER(F48)),"Check expiration date",IF(NOT(ISNUMBER(G48)),"Check premium",IF(G48&lt;0,"Check premium",IF(AND(K48&lt;&gt;"",NOT(ISNUMBER(K48))),"Check contact date",IF(AND(ISNUMBER(K48),K48&gt;Assumptions!$B$3),"Check future contact date",IF(AND(J48="Completed",I48&lt;&gt;"Renewed",I48&lt;&gt;"Non-Renewed",I48&lt;&gt;"Cancelled"),"Check completed status",IF(COUNTIF($C$5:$C$104,C48)&gt;1,"Check duplicate policy ref","Ready")))))))))</f>
        <v/>
      </c>
      <c r="Q48">
        <f>Assumptions!D46</f>
        <v/>
      </c>
      <c r="R48">
        <f>Assumptions!H46</f>
        <v/>
      </c>
      <c r="S48">
        <f>Assumptions!E46</f>
        <v/>
      </c>
      <c r="T48">
        <f>Assumptions!F46</f>
        <v/>
      </c>
      <c r="U48">
        <f>Assumptions!G46</f>
        <v/>
      </c>
    </row>
    <row r="49" ht="32" customHeight="1">
      <c r="A49" s="16" t="n"/>
      <c r="B49" s="17" t="n"/>
      <c r="C49" s="16" t="n"/>
      <c r="D49" s="17" t="n"/>
      <c r="E49" s="17" t="n"/>
      <c r="F49" s="18" t="n"/>
      <c r="G49" s="19" t="n"/>
      <c r="H49" s="17" t="n"/>
      <c r="I49" s="17" t="n"/>
      <c r="J49" s="17" t="n"/>
      <c r="K49" s="18" t="n"/>
      <c r="L49" s="11">
        <f>IF(F49="","",IFERROR(F49-Assumptions!$B$3,""))</f>
        <v/>
      </c>
      <c r="M49" s="20">
        <f>IF(OR(F49="",L49=""),"",IFERROR(IF(OR(I49="Renewed",I49="Non-Renewed",I49="Cancelled"),"Closed",IF(L49&lt;0,"Expired",IF(L49&lt;=Assumptions!$B$4,"Due in 0-"&amp;Assumptions!$B$4&amp;" days",IF(L49&lt;=Assumptions!$B$5,"Due in "&amp;(Assumptions!$B$4+1)&amp;"-"&amp;Assumptions!$B$5&amp;" days",IF(L49&lt;=Assumptions!$B$6,"Due in "&amp;(Assumptions!$B$5+1)&amp;"-"&amp;Assumptions!$B$6&amp;" days","Beyond window"))))),"Check assumptions"))</f>
        <v/>
      </c>
      <c r="N49" s="20">
        <f>IF(OR(F49="",L49=""),"",IF(OR(I49="Renewed",I49="Non-Renewed",I49="Cancelled",J49="Completed"),"Closed",IF(L49&lt;0,"Review expired",IF(L49&lt;=Assumptions!$B$6,IF(OR(J49="Not Started",L49&lt;=Assumptions!$B$4,K49=""),"Follow up",IF(IFERROR(Assumptions!$B$3-K49,0)&gt;=Assumptions!$B$7,"Follow up","Monitor")),"Not in window"))))</f>
        <v/>
      </c>
      <c r="O49" s="20">
        <f>IF(COUNTA(A49:K49)=0,"",IF(OR(A49="",B49="",C49="",D49="",E49="",F49="",G49="",H49="",I49="",J49=""),"Complete required fields",IF(NOT(ISNUMBER(F49)),"Check expiration date",IF(NOT(ISNUMBER(G49)),"Check premium",IF(G49&lt;0,"Check premium",IF(AND(K49&lt;&gt;"",NOT(ISNUMBER(K49))),"Check contact date",IF(AND(ISNUMBER(K49),K49&gt;Assumptions!$B$3),"Check future contact date",IF(AND(J49="Completed",I49&lt;&gt;"Renewed",I49&lt;&gt;"Non-Renewed",I49&lt;&gt;"Cancelled"),"Check completed status",IF(COUNTIF($C$5:$C$104,C49)&gt;1,"Check duplicate policy ref","Ready")))))))))</f>
        <v/>
      </c>
      <c r="Q49">
        <f>Assumptions!D47</f>
        <v/>
      </c>
      <c r="R49">
        <f>Assumptions!H47</f>
        <v/>
      </c>
      <c r="S49">
        <f>Assumptions!E47</f>
        <v/>
      </c>
      <c r="T49">
        <f>Assumptions!F47</f>
        <v/>
      </c>
      <c r="U49">
        <f>Assumptions!G47</f>
        <v/>
      </c>
    </row>
    <row r="50" ht="32" customHeight="1">
      <c r="A50" s="16" t="n"/>
      <c r="B50" s="17" t="n"/>
      <c r="C50" s="16" t="n"/>
      <c r="D50" s="17" t="n"/>
      <c r="E50" s="17" t="n"/>
      <c r="F50" s="18" t="n"/>
      <c r="G50" s="19" t="n"/>
      <c r="H50" s="17" t="n"/>
      <c r="I50" s="17" t="n"/>
      <c r="J50" s="17" t="n"/>
      <c r="K50" s="18" t="n"/>
      <c r="L50" s="13">
        <f>IF(F50="","",IFERROR(F50-Assumptions!$B$3,""))</f>
        <v/>
      </c>
      <c r="M50" s="21">
        <f>IF(OR(F50="",L50=""),"",IFERROR(IF(OR(I50="Renewed",I50="Non-Renewed",I50="Cancelled"),"Closed",IF(L50&lt;0,"Expired",IF(L50&lt;=Assumptions!$B$4,"Due in 0-"&amp;Assumptions!$B$4&amp;" days",IF(L50&lt;=Assumptions!$B$5,"Due in "&amp;(Assumptions!$B$4+1)&amp;"-"&amp;Assumptions!$B$5&amp;" days",IF(L50&lt;=Assumptions!$B$6,"Due in "&amp;(Assumptions!$B$5+1)&amp;"-"&amp;Assumptions!$B$6&amp;" days","Beyond window"))))),"Check assumptions"))</f>
        <v/>
      </c>
      <c r="N50" s="21">
        <f>IF(OR(F50="",L50=""),"",IF(OR(I50="Renewed",I50="Non-Renewed",I50="Cancelled",J50="Completed"),"Closed",IF(L50&lt;0,"Review expired",IF(L50&lt;=Assumptions!$B$6,IF(OR(J50="Not Started",L50&lt;=Assumptions!$B$4,K50=""),"Follow up",IF(IFERROR(Assumptions!$B$3-K50,0)&gt;=Assumptions!$B$7,"Follow up","Monitor")),"Not in window"))))</f>
        <v/>
      </c>
      <c r="O50" s="21">
        <f>IF(COUNTA(A50:K50)=0,"",IF(OR(A50="",B50="",C50="",D50="",E50="",F50="",G50="",H50="",I50="",J50=""),"Complete required fields",IF(NOT(ISNUMBER(F50)),"Check expiration date",IF(NOT(ISNUMBER(G50)),"Check premium",IF(G50&lt;0,"Check premium",IF(AND(K50&lt;&gt;"",NOT(ISNUMBER(K50))),"Check contact date",IF(AND(ISNUMBER(K50),K50&gt;Assumptions!$B$3),"Check future contact date",IF(AND(J50="Completed",I50&lt;&gt;"Renewed",I50&lt;&gt;"Non-Renewed",I50&lt;&gt;"Cancelled"),"Check completed status",IF(COUNTIF($C$5:$C$104,C50)&gt;1,"Check duplicate policy ref","Ready")))))))))</f>
        <v/>
      </c>
      <c r="Q50">
        <f>Assumptions!D48</f>
        <v/>
      </c>
      <c r="R50">
        <f>Assumptions!H48</f>
        <v/>
      </c>
      <c r="S50">
        <f>Assumptions!E48</f>
        <v/>
      </c>
      <c r="T50">
        <f>Assumptions!F48</f>
        <v/>
      </c>
      <c r="U50">
        <f>Assumptions!G48</f>
        <v/>
      </c>
    </row>
    <row r="51" ht="32" customHeight="1">
      <c r="A51" s="16" t="n"/>
      <c r="B51" s="17" t="n"/>
      <c r="C51" s="16" t="n"/>
      <c r="D51" s="17" t="n"/>
      <c r="E51" s="17" t="n"/>
      <c r="F51" s="18" t="n"/>
      <c r="G51" s="19" t="n"/>
      <c r="H51" s="17" t="n"/>
      <c r="I51" s="17" t="n"/>
      <c r="J51" s="17" t="n"/>
      <c r="K51" s="18" t="n"/>
      <c r="L51" s="11">
        <f>IF(F51="","",IFERROR(F51-Assumptions!$B$3,""))</f>
        <v/>
      </c>
      <c r="M51" s="20">
        <f>IF(OR(F51="",L51=""),"",IFERROR(IF(OR(I51="Renewed",I51="Non-Renewed",I51="Cancelled"),"Closed",IF(L51&lt;0,"Expired",IF(L51&lt;=Assumptions!$B$4,"Due in 0-"&amp;Assumptions!$B$4&amp;" days",IF(L51&lt;=Assumptions!$B$5,"Due in "&amp;(Assumptions!$B$4+1)&amp;"-"&amp;Assumptions!$B$5&amp;" days",IF(L51&lt;=Assumptions!$B$6,"Due in "&amp;(Assumptions!$B$5+1)&amp;"-"&amp;Assumptions!$B$6&amp;" days","Beyond window"))))),"Check assumptions"))</f>
        <v/>
      </c>
      <c r="N51" s="20">
        <f>IF(OR(F51="",L51=""),"",IF(OR(I51="Renewed",I51="Non-Renewed",I51="Cancelled",J51="Completed"),"Closed",IF(L51&lt;0,"Review expired",IF(L51&lt;=Assumptions!$B$6,IF(OR(J51="Not Started",L51&lt;=Assumptions!$B$4,K51=""),"Follow up",IF(IFERROR(Assumptions!$B$3-K51,0)&gt;=Assumptions!$B$7,"Follow up","Monitor")),"Not in window"))))</f>
        <v/>
      </c>
      <c r="O51" s="20">
        <f>IF(COUNTA(A51:K51)=0,"",IF(OR(A51="",B51="",C51="",D51="",E51="",F51="",G51="",H51="",I51="",J51=""),"Complete required fields",IF(NOT(ISNUMBER(F51)),"Check expiration date",IF(NOT(ISNUMBER(G51)),"Check premium",IF(G51&lt;0,"Check premium",IF(AND(K51&lt;&gt;"",NOT(ISNUMBER(K51))),"Check contact date",IF(AND(ISNUMBER(K51),K51&gt;Assumptions!$B$3),"Check future contact date",IF(AND(J51="Completed",I51&lt;&gt;"Renewed",I51&lt;&gt;"Non-Renewed",I51&lt;&gt;"Cancelled"),"Check completed status",IF(COUNTIF($C$5:$C$104,C51)&gt;1,"Check duplicate policy ref","Ready")))))))))</f>
        <v/>
      </c>
      <c r="Q51">
        <f>Assumptions!D49</f>
        <v/>
      </c>
      <c r="R51">
        <f>Assumptions!H49</f>
        <v/>
      </c>
      <c r="S51">
        <f>Assumptions!E49</f>
        <v/>
      </c>
      <c r="T51">
        <f>Assumptions!F49</f>
        <v/>
      </c>
      <c r="U51">
        <f>Assumptions!G49</f>
        <v/>
      </c>
    </row>
    <row r="52" ht="32" customHeight="1">
      <c r="A52" s="16" t="n"/>
      <c r="B52" s="17" t="n"/>
      <c r="C52" s="16" t="n"/>
      <c r="D52" s="17" t="n"/>
      <c r="E52" s="17" t="n"/>
      <c r="F52" s="18" t="n"/>
      <c r="G52" s="19" t="n"/>
      <c r="H52" s="17" t="n"/>
      <c r="I52" s="17" t="n"/>
      <c r="J52" s="17" t="n"/>
      <c r="K52" s="18" t="n"/>
      <c r="L52" s="13">
        <f>IF(F52="","",IFERROR(F52-Assumptions!$B$3,""))</f>
        <v/>
      </c>
      <c r="M52" s="21">
        <f>IF(OR(F52="",L52=""),"",IFERROR(IF(OR(I52="Renewed",I52="Non-Renewed",I52="Cancelled"),"Closed",IF(L52&lt;0,"Expired",IF(L52&lt;=Assumptions!$B$4,"Due in 0-"&amp;Assumptions!$B$4&amp;" days",IF(L52&lt;=Assumptions!$B$5,"Due in "&amp;(Assumptions!$B$4+1)&amp;"-"&amp;Assumptions!$B$5&amp;" days",IF(L52&lt;=Assumptions!$B$6,"Due in "&amp;(Assumptions!$B$5+1)&amp;"-"&amp;Assumptions!$B$6&amp;" days","Beyond window"))))),"Check assumptions"))</f>
        <v/>
      </c>
      <c r="N52" s="21">
        <f>IF(OR(F52="",L52=""),"",IF(OR(I52="Renewed",I52="Non-Renewed",I52="Cancelled",J52="Completed"),"Closed",IF(L52&lt;0,"Review expired",IF(L52&lt;=Assumptions!$B$6,IF(OR(J52="Not Started",L52&lt;=Assumptions!$B$4,K52=""),"Follow up",IF(IFERROR(Assumptions!$B$3-K52,0)&gt;=Assumptions!$B$7,"Follow up","Monitor")),"Not in window"))))</f>
        <v/>
      </c>
      <c r="O52" s="21">
        <f>IF(COUNTA(A52:K52)=0,"",IF(OR(A52="",B52="",C52="",D52="",E52="",F52="",G52="",H52="",I52="",J52=""),"Complete required fields",IF(NOT(ISNUMBER(F52)),"Check expiration date",IF(NOT(ISNUMBER(G52)),"Check premium",IF(G52&lt;0,"Check premium",IF(AND(K52&lt;&gt;"",NOT(ISNUMBER(K52))),"Check contact date",IF(AND(ISNUMBER(K52),K52&gt;Assumptions!$B$3),"Check future contact date",IF(AND(J52="Completed",I52&lt;&gt;"Renewed",I52&lt;&gt;"Non-Renewed",I52&lt;&gt;"Cancelled"),"Check completed status",IF(COUNTIF($C$5:$C$104,C52)&gt;1,"Check duplicate policy ref","Ready")))))))))</f>
        <v/>
      </c>
      <c r="Q52">
        <f>Assumptions!D50</f>
        <v/>
      </c>
      <c r="R52">
        <f>Assumptions!H50</f>
        <v/>
      </c>
      <c r="S52">
        <f>Assumptions!E50</f>
        <v/>
      </c>
      <c r="T52">
        <f>Assumptions!F50</f>
        <v/>
      </c>
      <c r="U52">
        <f>Assumptions!G50</f>
        <v/>
      </c>
    </row>
    <row r="53" ht="32" customHeight="1">
      <c r="A53" s="16" t="n"/>
      <c r="B53" s="17" t="n"/>
      <c r="C53" s="16" t="n"/>
      <c r="D53" s="17" t="n"/>
      <c r="E53" s="17" t="n"/>
      <c r="F53" s="18" t="n"/>
      <c r="G53" s="19" t="n"/>
      <c r="H53" s="17" t="n"/>
      <c r="I53" s="17" t="n"/>
      <c r="J53" s="17" t="n"/>
      <c r="K53" s="18" t="n"/>
      <c r="L53" s="11">
        <f>IF(F53="","",IFERROR(F53-Assumptions!$B$3,""))</f>
        <v/>
      </c>
      <c r="M53" s="20">
        <f>IF(OR(F53="",L53=""),"",IFERROR(IF(OR(I53="Renewed",I53="Non-Renewed",I53="Cancelled"),"Closed",IF(L53&lt;0,"Expired",IF(L53&lt;=Assumptions!$B$4,"Due in 0-"&amp;Assumptions!$B$4&amp;" days",IF(L53&lt;=Assumptions!$B$5,"Due in "&amp;(Assumptions!$B$4+1)&amp;"-"&amp;Assumptions!$B$5&amp;" days",IF(L53&lt;=Assumptions!$B$6,"Due in "&amp;(Assumptions!$B$5+1)&amp;"-"&amp;Assumptions!$B$6&amp;" days","Beyond window"))))),"Check assumptions"))</f>
        <v/>
      </c>
      <c r="N53" s="20">
        <f>IF(OR(F53="",L53=""),"",IF(OR(I53="Renewed",I53="Non-Renewed",I53="Cancelled",J53="Completed"),"Closed",IF(L53&lt;0,"Review expired",IF(L53&lt;=Assumptions!$B$6,IF(OR(J53="Not Started",L53&lt;=Assumptions!$B$4,K53=""),"Follow up",IF(IFERROR(Assumptions!$B$3-K53,0)&gt;=Assumptions!$B$7,"Follow up","Monitor")),"Not in window"))))</f>
        <v/>
      </c>
      <c r="O53" s="20">
        <f>IF(COUNTA(A53:K53)=0,"",IF(OR(A53="",B53="",C53="",D53="",E53="",F53="",G53="",H53="",I53="",J53=""),"Complete required fields",IF(NOT(ISNUMBER(F53)),"Check expiration date",IF(NOT(ISNUMBER(G53)),"Check premium",IF(G53&lt;0,"Check premium",IF(AND(K53&lt;&gt;"",NOT(ISNUMBER(K53))),"Check contact date",IF(AND(ISNUMBER(K53),K53&gt;Assumptions!$B$3),"Check future contact date",IF(AND(J53="Completed",I53&lt;&gt;"Renewed",I53&lt;&gt;"Non-Renewed",I53&lt;&gt;"Cancelled"),"Check completed status",IF(COUNTIF($C$5:$C$104,C53)&gt;1,"Check duplicate policy ref","Ready")))))))))</f>
        <v/>
      </c>
      <c r="Q53">
        <f>Assumptions!D51</f>
        <v/>
      </c>
      <c r="R53">
        <f>Assumptions!H51</f>
        <v/>
      </c>
      <c r="S53">
        <f>Assumptions!E51</f>
        <v/>
      </c>
      <c r="T53">
        <f>Assumptions!F51</f>
        <v/>
      </c>
      <c r="U53">
        <f>Assumptions!G51</f>
        <v/>
      </c>
    </row>
    <row r="54" ht="32" customHeight="1">
      <c r="A54" s="16" t="n"/>
      <c r="B54" s="17" t="n"/>
      <c r="C54" s="16" t="n"/>
      <c r="D54" s="17" t="n"/>
      <c r="E54" s="17" t="n"/>
      <c r="F54" s="18" t="n"/>
      <c r="G54" s="19" t="n"/>
      <c r="H54" s="17" t="n"/>
      <c r="I54" s="17" t="n"/>
      <c r="J54" s="17" t="n"/>
      <c r="K54" s="18" t="n"/>
      <c r="L54" s="13">
        <f>IF(F54="","",IFERROR(F54-Assumptions!$B$3,""))</f>
        <v/>
      </c>
      <c r="M54" s="21">
        <f>IF(OR(F54="",L54=""),"",IFERROR(IF(OR(I54="Renewed",I54="Non-Renewed",I54="Cancelled"),"Closed",IF(L54&lt;0,"Expired",IF(L54&lt;=Assumptions!$B$4,"Due in 0-"&amp;Assumptions!$B$4&amp;" days",IF(L54&lt;=Assumptions!$B$5,"Due in "&amp;(Assumptions!$B$4+1)&amp;"-"&amp;Assumptions!$B$5&amp;" days",IF(L54&lt;=Assumptions!$B$6,"Due in "&amp;(Assumptions!$B$5+1)&amp;"-"&amp;Assumptions!$B$6&amp;" days","Beyond window"))))),"Check assumptions"))</f>
        <v/>
      </c>
      <c r="N54" s="21">
        <f>IF(OR(F54="",L54=""),"",IF(OR(I54="Renewed",I54="Non-Renewed",I54="Cancelled",J54="Completed"),"Closed",IF(L54&lt;0,"Review expired",IF(L54&lt;=Assumptions!$B$6,IF(OR(J54="Not Started",L54&lt;=Assumptions!$B$4,K54=""),"Follow up",IF(IFERROR(Assumptions!$B$3-K54,0)&gt;=Assumptions!$B$7,"Follow up","Monitor")),"Not in window"))))</f>
        <v/>
      </c>
      <c r="O54" s="21">
        <f>IF(COUNTA(A54:K54)=0,"",IF(OR(A54="",B54="",C54="",D54="",E54="",F54="",G54="",H54="",I54="",J54=""),"Complete required fields",IF(NOT(ISNUMBER(F54)),"Check expiration date",IF(NOT(ISNUMBER(G54)),"Check premium",IF(G54&lt;0,"Check premium",IF(AND(K54&lt;&gt;"",NOT(ISNUMBER(K54))),"Check contact date",IF(AND(ISNUMBER(K54),K54&gt;Assumptions!$B$3),"Check future contact date",IF(AND(J54="Completed",I54&lt;&gt;"Renewed",I54&lt;&gt;"Non-Renewed",I54&lt;&gt;"Cancelled"),"Check completed status",IF(COUNTIF($C$5:$C$104,C54)&gt;1,"Check duplicate policy ref","Ready")))))))))</f>
        <v/>
      </c>
      <c r="Q54">
        <f>Assumptions!D52</f>
        <v/>
      </c>
      <c r="R54">
        <f>Assumptions!H52</f>
        <v/>
      </c>
      <c r="S54">
        <f>Assumptions!E52</f>
        <v/>
      </c>
      <c r="T54">
        <f>Assumptions!F52</f>
        <v/>
      </c>
      <c r="U54">
        <f>Assumptions!G52</f>
        <v/>
      </c>
    </row>
    <row r="55" ht="32" customHeight="1">
      <c r="A55" s="16" t="n"/>
      <c r="B55" s="17" t="n"/>
      <c r="C55" s="16" t="n"/>
      <c r="D55" s="17" t="n"/>
      <c r="E55" s="17" t="n"/>
      <c r="F55" s="18" t="n"/>
      <c r="G55" s="19" t="n"/>
      <c r="H55" s="17" t="n"/>
      <c r="I55" s="17" t="n"/>
      <c r="J55" s="17" t="n"/>
      <c r="K55" s="18" t="n"/>
      <c r="L55" s="11">
        <f>IF(F55="","",IFERROR(F55-Assumptions!$B$3,""))</f>
        <v/>
      </c>
      <c r="M55" s="20">
        <f>IF(OR(F55="",L55=""),"",IFERROR(IF(OR(I55="Renewed",I55="Non-Renewed",I55="Cancelled"),"Closed",IF(L55&lt;0,"Expired",IF(L55&lt;=Assumptions!$B$4,"Due in 0-"&amp;Assumptions!$B$4&amp;" days",IF(L55&lt;=Assumptions!$B$5,"Due in "&amp;(Assumptions!$B$4+1)&amp;"-"&amp;Assumptions!$B$5&amp;" days",IF(L55&lt;=Assumptions!$B$6,"Due in "&amp;(Assumptions!$B$5+1)&amp;"-"&amp;Assumptions!$B$6&amp;" days","Beyond window"))))),"Check assumptions"))</f>
        <v/>
      </c>
      <c r="N55" s="20">
        <f>IF(OR(F55="",L55=""),"",IF(OR(I55="Renewed",I55="Non-Renewed",I55="Cancelled",J55="Completed"),"Closed",IF(L55&lt;0,"Review expired",IF(L55&lt;=Assumptions!$B$6,IF(OR(J55="Not Started",L55&lt;=Assumptions!$B$4,K55=""),"Follow up",IF(IFERROR(Assumptions!$B$3-K55,0)&gt;=Assumptions!$B$7,"Follow up","Monitor")),"Not in window"))))</f>
        <v/>
      </c>
      <c r="O55" s="20">
        <f>IF(COUNTA(A55:K55)=0,"",IF(OR(A55="",B55="",C55="",D55="",E55="",F55="",G55="",H55="",I55="",J55=""),"Complete required fields",IF(NOT(ISNUMBER(F55)),"Check expiration date",IF(NOT(ISNUMBER(G55)),"Check premium",IF(G55&lt;0,"Check premium",IF(AND(K55&lt;&gt;"",NOT(ISNUMBER(K55))),"Check contact date",IF(AND(ISNUMBER(K55),K55&gt;Assumptions!$B$3),"Check future contact date",IF(AND(J55="Completed",I55&lt;&gt;"Renewed",I55&lt;&gt;"Non-Renewed",I55&lt;&gt;"Cancelled"),"Check completed status",IF(COUNTIF($C$5:$C$104,C55)&gt;1,"Check duplicate policy ref","Ready")))))))))</f>
        <v/>
      </c>
      <c r="Q55">
        <f>Assumptions!D53</f>
        <v/>
      </c>
      <c r="R55">
        <f>Assumptions!H53</f>
        <v/>
      </c>
      <c r="S55">
        <f>Assumptions!E53</f>
        <v/>
      </c>
      <c r="T55">
        <f>Assumptions!F53</f>
        <v/>
      </c>
      <c r="U55">
        <f>Assumptions!G53</f>
        <v/>
      </c>
    </row>
    <row r="56" ht="32" customHeight="1">
      <c r="A56" s="16" t="n"/>
      <c r="B56" s="17" t="n"/>
      <c r="C56" s="16" t="n"/>
      <c r="D56" s="17" t="n"/>
      <c r="E56" s="17" t="n"/>
      <c r="F56" s="18" t="n"/>
      <c r="G56" s="19" t="n"/>
      <c r="H56" s="17" t="n"/>
      <c r="I56" s="17" t="n"/>
      <c r="J56" s="17" t="n"/>
      <c r="K56" s="18" t="n"/>
      <c r="L56" s="13">
        <f>IF(F56="","",IFERROR(F56-Assumptions!$B$3,""))</f>
        <v/>
      </c>
      <c r="M56" s="21">
        <f>IF(OR(F56="",L56=""),"",IFERROR(IF(OR(I56="Renewed",I56="Non-Renewed",I56="Cancelled"),"Closed",IF(L56&lt;0,"Expired",IF(L56&lt;=Assumptions!$B$4,"Due in 0-"&amp;Assumptions!$B$4&amp;" days",IF(L56&lt;=Assumptions!$B$5,"Due in "&amp;(Assumptions!$B$4+1)&amp;"-"&amp;Assumptions!$B$5&amp;" days",IF(L56&lt;=Assumptions!$B$6,"Due in "&amp;(Assumptions!$B$5+1)&amp;"-"&amp;Assumptions!$B$6&amp;" days","Beyond window"))))),"Check assumptions"))</f>
        <v/>
      </c>
      <c r="N56" s="21">
        <f>IF(OR(F56="",L56=""),"",IF(OR(I56="Renewed",I56="Non-Renewed",I56="Cancelled",J56="Completed"),"Closed",IF(L56&lt;0,"Review expired",IF(L56&lt;=Assumptions!$B$6,IF(OR(J56="Not Started",L56&lt;=Assumptions!$B$4,K56=""),"Follow up",IF(IFERROR(Assumptions!$B$3-K56,0)&gt;=Assumptions!$B$7,"Follow up","Monitor")),"Not in window"))))</f>
        <v/>
      </c>
      <c r="O56" s="21">
        <f>IF(COUNTA(A56:K56)=0,"",IF(OR(A56="",B56="",C56="",D56="",E56="",F56="",G56="",H56="",I56="",J56=""),"Complete required fields",IF(NOT(ISNUMBER(F56)),"Check expiration date",IF(NOT(ISNUMBER(G56)),"Check premium",IF(G56&lt;0,"Check premium",IF(AND(K56&lt;&gt;"",NOT(ISNUMBER(K56))),"Check contact date",IF(AND(ISNUMBER(K56),K56&gt;Assumptions!$B$3),"Check future contact date",IF(AND(J56="Completed",I56&lt;&gt;"Renewed",I56&lt;&gt;"Non-Renewed",I56&lt;&gt;"Cancelled"),"Check completed status",IF(COUNTIF($C$5:$C$104,C56)&gt;1,"Check duplicate policy ref","Ready")))))))))</f>
        <v/>
      </c>
      <c r="Q56">
        <f>Assumptions!D54</f>
        <v/>
      </c>
      <c r="R56">
        <f>Assumptions!H54</f>
        <v/>
      </c>
      <c r="S56">
        <f>Assumptions!E54</f>
        <v/>
      </c>
      <c r="T56">
        <f>Assumptions!F54</f>
        <v/>
      </c>
      <c r="U56">
        <f>Assumptions!G54</f>
        <v/>
      </c>
    </row>
    <row r="57" ht="32" customHeight="1">
      <c r="A57" s="16" t="n"/>
      <c r="B57" s="17" t="n"/>
      <c r="C57" s="16" t="n"/>
      <c r="D57" s="17" t="n"/>
      <c r="E57" s="17" t="n"/>
      <c r="F57" s="18" t="n"/>
      <c r="G57" s="19" t="n"/>
      <c r="H57" s="17" t="n"/>
      <c r="I57" s="17" t="n"/>
      <c r="J57" s="17" t="n"/>
      <c r="K57" s="18" t="n"/>
      <c r="L57" s="11">
        <f>IF(F57="","",IFERROR(F57-Assumptions!$B$3,""))</f>
        <v/>
      </c>
      <c r="M57" s="20">
        <f>IF(OR(F57="",L57=""),"",IFERROR(IF(OR(I57="Renewed",I57="Non-Renewed",I57="Cancelled"),"Closed",IF(L57&lt;0,"Expired",IF(L57&lt;=Assumptions!$B$4,"Due in 0-"&amp;Assumptions!$B$4&amp;" days",IF(L57&lt;=Assumptions!$B$5,"Due in "&amp;(Assumptions!$B$4+1)&amp;"-"&amp;Assumptions!$B$5&amp;" days",IF(L57&lt;=Assumptions!$B$6,"Due in "&amp;(Assumptions!$B$5+1)&amp;"-"&amp;Assumptions!$B$6&amp;" days","Beyond window"))))),"Check assumptions"))</f>
        <v/>
      </c>
      <c r="N57" s="20">
        <f>IF(OR(F57="",L57=""),"",IF(OR(I57="Renewed",I57="Non-Renewed",I57="Cancelled",J57="Completed"),"Closed",IF(L57&lt;0,"Review expired",IF(L57&lt;=Assumptions!$B$6,IF(OR(J57="Not Started",L57&lt;=Assumptions!$B$4,K57=""),"Follow up",IF(IFERROR(Assumptions!$B$3-K57,0)&gt;=Assumptions!$B$7,"Follow up","Monitor")),"Not in window"))))</f>
        <v/>
      </c>
      <c r="O57" s="20">
        <f>IF(COUNTA(A57:K57)=0,"",IF(OR(A57="",B57="",C57="",D57="",E57="",F57="",G57="",H57="",I57="",J57=""),"Complete required fields",IF(NOT(ISNUMBER(F57)),"Check expiration date",IF(NOT(ISNUMBER(G57)),"Check premium",IF(G57&lt;0,"Check premium",IF(AND(K57&lt;&gt;"",NOT(ISNUMBER(K57))),"Check contact date",IF(AND(ISNUMBER(K57),K57&gt;Assumptions!$B$3),"Check future contact date",IF(AND(J57="Completed",I57&lt;&gt;"Renewed",I57&lt;&gt;"Non-Renewed",I57&lt;&gt;"Cancelled"),"Check completed status",IF(COUNTIF($C$5:$C$104,C57)&gt;1,"Check duplicate policy ref","Ready")))))))))</f>
        <v/>
      </c>
      <c r="Q57">
        <f>Assumptions!D55</f>
        <v/>
      </c>
      <c r="R57">
        <f>Assumptions!H55</f>
        <v/>
      </c>
      <c r="S57">
        <f>Assumptions!E55</f>
        <v/>
      </c>
      <c r="T57">
        <f>Assumptions!F55</f>
        <v/>
      </c>
      <c r="U57">
        <f>Assumptions!G55</f>
        <v/>
      </c>
    </row>
    <row r="58" ht="32" customHeight="1">
      <c r="A58" s="16" t="n"/>
      <c r="B58" s="17" t="n"/>
      <c r="C58" s="16" t="n"/>
      <c r="D58" s="17" t="n"/>
      <c r="E58" s="17" t="n"/>
      <c r="F58" s="18" t="n"/>
      <c r="G58" s="19" t="n"/>
      <c r="H58" s="17" t="n"/>
      <c r="I58" s="17" t="n"/>
      <c r="J58" s="17" t="n"/>
      <c r="K58" s="18" t="n"/>
      <c r="L58" s="13">
        <f>IF(F58="","",IFERROR(F58-Assumptions!$B$3,""))</f>
        <v/>
      </c>
      <c r="M58" s="21">
        <f>IF(OR(F58="",L58=""),"",IFERROR(IF(OR(I58="Renewed",I58="Non-Renewed",I58="Cancelled"),"Closed",IF(L58&lt;0,"Expired",IF(L58&lt;=Assumptions!$B$4,"Due in 0-"&amp;Assumptions!$B$4&amp;" days",IF(L58&lt;=Assumptions!$B$5,"Due in "&amp;(Assumptions!$B$4+1)&amp;"-"&amp;Assumptions!$B$5&amp;" days",IF(L58&lt;=Assumptions!$B$6,"Due in "&amp;(Assumptions!$B$5+1)&amp;"-"&amp;Assumptions!$B$6&amp;" days","Beyond window"))))),"Check assumptions"))</f>
        <v/>
      </c>
      <c r="N58" s="21">
        <f>IF(OR(F58="",L58=""),"",IF(OR(I58="Renewed",I58="Non-Renewed",I58="Cancelled",J58="Completed"),"Closed",IF(L58&lt;0,"Review expired",IF(L58&lt;=Assumptions!$B$6,IF(OR(J58="Not Started",L58&lt;=Assumptions!$B$4,K58=""),"Follow up",IF(IFERROR(Assumptions!$B$3-K58,0)&gt;=Assumptions!$B$7,"Follow up","Monitor")),"Not in window"))))</f>
        <v/>
      </c>
      <c r="O58" s="21">
        <f>IF(COUNTA(A58:K58)=0,"",IF(OR(A58="",B58="",C58="",D58="",E58="",F58="",G58="",H58="",I58="",J58=""),"Complete required fields",IF(NOT(ISNUMBER(F58)),"Check expiration date",IF(NOT(ISNUMBER(G58)),"Check premium",IF(G58&lt;0,"Check premium",IF(AND(K58&lt;&gt;"",NOT(ISNUMBER(K58))),"Check contact date",IF(AND(ISNUMBER(K58),K58&gt;Assumptions!$B$3),"Check future contact date",IF(AND(J58="Completed",I58&lt;&gt;"Renewed",I58&lt;&gt;"Non-Renewed",I58&lt;&gt;"Cancelled"),"Check completed status",IF(COUNTIF($C$5:$C$104,C58)&gt;1,"Check duplicate policy ref","Ready")))))))))</f>
        <v/>
      </c>
      <c r="Q58">
        <f>Assumptions!D56</f>
        <v/>
      </c>
      <c r="R58">
        <f>Assumptions!H56</f>
        <v/>
      </c>
      <c r="S58">
        <f>Assumptions!E56</f>
        <v/>
      </c>
      <c r="T58">
        <f>Assumptions!F56</f>
        <v/>
      </c>
      <c r="U58">
        <f>Assumptions!G56</f>
        <v/>
      </c>
    </row>
    <row r="59" ht="32" customHeight="1">
      <c r="A59" s="16" t="n"/>
      <c r="B59" s="17" t="n"/>
      <c r="C59" s="16" t="n"/>
      <c r="D59" s="17" t="n"/>
      <c r="E59" s="17" t="n"/>
      <c r="F59" s="18" t="n"/>
      <c r="G59" s="19" t="n"/>
      <c r="H59" s="17" t="n"/>
      <c r="I59" s="17" t="n"/>
      <c r="J59" s="17" t="n"/>
      <c r="K59" s="18" t="n"/>
      <c r="L59" s="11">
        <f>IF(F59="","",IFERROR(F59-Assumptions!$B$3,""))</f>
        <v/>
      </c>
      <c r="M59" s="20">
        <f>IF(OR(F59="",L59=""),"",IFERROR(IF(OR(I59="Renewed",I59="Non-Renewed",I59="Cancelled"),"Closed",IF(L59&lt;0,"Expired",IF(L59&lt;=Assumptions!$B$4,"Due in 0-"&amp;Assumptions!$B$4&amp;" days",IF(L59&lt;=Assumptions!$B$5,"Due in "&amp;(Assumptions!$B$4+1)&amp;"-"&amp;Assumptions!$B$5&amp;" days",IF(L59&lt;=Assumptions!$B$6,"Due in "&amp;(Assumptions!$B$5+1)&amp;"-"&amp;Assumptions!$B$6&amp;" days","Beyond window"))))),"Check assumptions"))</f>
        <v/>
      </c>
      <c r="N59" s="20">
        <f>IF(OR(F59="",L59=""),"",IF(OR(I59="Renewed",I59="Non-Renewed",I59="Cancelled",J59="Completed"),"Closed",IF(L59&lt;0,"Review expired",IF(L59&lt;=Assumptions!$B$6,IF(OR(J59="Not Started",L59&lt;=Assumptions!$B$4,K59=""),"Follow up",IF(IFERROR(Assumptions!$B$3-K59,0)&gt;=Assumptions!$B$7,"Follow up","Monitor")),"Not in window"))))</f>
        <v/>
      </c>
      <c r="O59" s="20">
        <f>IF(COUNTA(A59:K59)=0,"",IF(OR(A59="",B59="",C59="",D59="",E59="",F59="",G59="",H59="",I59="",J59=""),"Complete required fields",IF(NOT(ISNUMBER(F59)),"Check expiration date",IF(NOT(ISNUMBER(G59)),"Check premium",IF(G59&lt;0,"Check premium",IF(AND(K59&lt;&gt;"",NOT(ISNUMBER(K59))),"Check contact date",IF(AND(ISNUMBER(K59),K59&gt;Assumptions!$B$3),"Check future contact date",IF(AND(J59="Completed",I59&lt;&gt;"Renewed",I59&lt;&gt;"Non-Renewed",I59&lt;&gt;"Cancelled"),"Check completed status",IF(COUNTIF($C$5:$C$104,C59)&gt;1,"Check duplicate policy ref","Ready")))))))))</f>
        <v/>
      </c>
      <c r="Q59">
        <f>Assumptions!D57</f>
        <v/>
      </c>
      <c r="R59">
        <f>Assumptions!H57</f>
        <v/>
      </c>
      <c r="S59">
        <f>Assumptions!E57</f>
        <v/>
      </c>
      <c r="T59">
        <f>Assumptions!F57</f>
        <v/>
      </c>
      <c r="U59">
        <f>Assumptions!G57</f>
        <v/>
      </c>
    </row>
    <row r="60" ht="32" customHeight="1">
      <c r="A60" s="16" t="n"/>
      <c r="B60" s="17" t="n"/>
      <c r="C60" s="16" t="n"/>
      <c r="D60" s="17" t="n"/>
      <c r="E60" s="17" t="n"/>
      <c r="F60" s="18" t="n"/>
      <c r="G60" s="19" t="n"/>
      <c r="H60" s="17" t="n"/>
      <c r="I60" s="17" t="n"/>
      <c r="J60" s="17" t="n"/>
      <c r="K60" s="18" t="n"/>
      <c r="L60" s="13">
        <f>IF(F60="","",IFERROR(F60-Assumptions!$B$3,""))</f>
        <v/>
      </c>
      <c r="M60" s="21">
        <f>IF(OR(F60="",L60=""),"",IFERROR(IF(OR(I60="Renewed",I60="Non-Renewed",I60="Cancelled"),"Closed",IF(L60&lt;0,"Expired",IF(L60&lt;=Assumptions!$B$4,"Due in 0-"&amp;Assumptions!$B$4&amp;" days",IF(L60&lt;=Assumptions!$B$5,"Due in "&amp;(Assumptions!$B$4+1)&amp;"-"&amp;Assumptions!$B$5&amp;" days",IF(L60&lt;=Assumptions!$B$6,"Due in "&amp;(Assumptions!$B$5+1)&amp;"-"&amp;Assumptions!$B$6&amp;" days","Beyond window"))))),"Check assumptions"))</f>
        <v/>
      </c>
      <c r="N60" s="21">
        <f>IF(OR(F60="",L60=""),"",IF(OR(I60="Renewed",I60="Non-Renewed",I60="Cancelled",J60="Completed"),"Closed",IF(L60&lt;0,"Review expired",IF(L60&lt;=Assumptions!$B$6,IF(OR(J60="Not Started",L60&lt;=Assumptions!$B$4,K60=""),"Follow up",IF(IFERROR(Assumptions!$B$3-K60,0)&gt;=Assumptions!$B$7,"Follow up","Monitor")),"Not in window"))))</f>
        <v/>
      </c>
      <c r="O60" s="21">
        <f>IF(COUNTA(A60:K60)=0,"",IF(OR(A60="",B60="",C60="",D60="",E60="",F60="",G60="",H60="",I60="",J60=""),"Complete required fields",IF(NOT(ISNUMBER(F60)),"Check expiration date",IF(NOT(ISNUMBER(G60)),"Check premium",IF(G60&lt;0,"Check premium",IF(AND(K60&lt;&gt;"",NOT(ISNUMBER(K60))),"Check contact date",IF(AND(ISNUMBER(K60),K60&gt;Assumptions!$B$3),"Check future contact date",IF(AND(J60="Completed",I60&lt;&gt;"Renewed",I60&lt;&gt;"Non-Renewed",I60&lt;&gt;"Cancelled"),"Check completed status",IF(COUNTIF($C$5:$C$104,C60)&gt;1,"Check duplicate policy ref","Ready")))))))))</f>
        <v/>
      </c>
      <c r="Q60">
        <f>Assumptions!D58</f>
        <v/>
      </c>
      <c r="R60">
        <f>Assumptions!H58</f>
        <v/>
      </c>
      <c r="S60">
        <f>Assumptions!E58</f>
        <v/>
      </c>
      <c r="T60">
        <f>Assumptions!F58</f>
        <v/>
      </c>
      <c r="U60">
        <f>Assumptions!G58</f>
        <v/>
      </c>
    </row>
    <row r="61" ht="32" customHeight="1">
      <c r="A61" s="16" t="n"/>
      <c r="B61" s="17" t="n"/>
      <c r="C61" s="16" t="n"/>
      <c r="D61" s="17" t="n"/>
      <c r="E61" s="17" t="n"/>
      <c r="F61" s="18" t="n"/>
      <c r="G61" s="19" t="n"/>
      <c r="H61" s="17" t="n"/>
      <c r="I61" s="17" t="n"/>
      <c r="J61" s="17" t="n"/>
      <c r="K61" s="18" t="n"/>
      <c r="L61" s="11">
        <f>IF(F61="","",IFERROR(F61-Assumptions!$B$3,""))</f>
        <v/>
      </c>
      <c r="M61" s="20">
        <f>IF(OR(F61="",L61=""),"",IFERROR(IF(OR(I61="Renewed",I61="Non-Renewed",I61="Cancelled"),"Closed",IF(L61&lt;0,"Expired",IF(L61&lt;=Assumptions!$B$4,"Due in 0-"&amp;Assumptions!$B$4&amp;" days",IF(L61&lt;=Assumptions!$B$5,"Due in "&amp;(Assumptions!$B$4+1)&amp;"-"&amp;Assumptions!$B$5&amp;" days",IF(L61&lt;=Assumptions!$B$6,"Due in "&amp;(Assumptions!$B$5+1)&amp;"-"&amp;Assumptions!$B$6&amp;" days","Beyond window"))))),"Check assumptions"))</f>
        <v/>
      </c>
      <c r="N61" s="20">
        <f>IF(OR(F61="",L61=""),"",IF(OR(I61="Renewed",I61="Non-Renewed",I61="Cancelled",J61="Completed"),"Closed",IF(L61&lt;0,"Review expired",IF(L61&lt;=Assumptions!$B$6,IF(OR(J61="Not Started",L61&lt;=Assumptions!$B$4,K61=""),"Follow up",IF(IFERROR(Assumptions!$B$3-K61,0)&gt;=Assumptions!$B$7,"Follow up","Monitor")),"Not in window"))))</f>
        <v/>
      </c>
      <c r="O61" s="20">
        <f>IF(COUNTA(A61:K61)=0,"",IF(OR(A61="",B61="",C61="",D61="",E61="",F61="",G61="",H61="",I61="",J61=""),"Complete required fields",IF(NOT(ISNUMBER(F61)),"Check expiration date",IF(NOT(ISNUMBER(G61)),"Check premium",IF(G61&lt;0,"Check premium",IF(AND(K61&lt;&gt;"",NOT(ISNUMBER(K61))),"Check contact date",IF(AND(ISNUMBER(K61),K61&gt;Assumptions!$B$3),"Check future contact date",IF(AND(J61="Completed",I61&lt;&gt;"Renewed",I61&lt;&gt;"Non-Renewed",I61&lt;&gt;"Cancelled"),"Check completed status",IF(COUNTIF($C$5:$C$104,C61)&gt;1,"Check duplicate policy ref","Ready")))))))))</f>
        <v/>
      </c>
      <c r="Q61">
        <f>Assumptions!D59</f>
        <v/>
      </c>
      <c r="R61">
        <f>Assumptions!H59</f>
        <v/>
      </c>
      <c r="S61">
        <f>Assumptions!E59</f>
        <v/>
      </c>
      <c r="T61">
        <f>Assumptions!F59</f>
        <v/>
      </c>
      <c r="U61">
        <f>Assumptions!G59</f>
        <v/>
      </c>
    </row>
    <row r="62" ht="32" customHeight="1">
      <c r="A62" s="16" t="n"/>
      <c r="B62" s="17" t="n"/>
      <c r="C62" s="16" t="n"/>
      <c r="D62" s="17" t="n"/>
      <c r="E62" s="17" t="n"/>
      <c r="F62" s="18" t="n"/>
      <c r="G62" s="19" t="n"/>
      <c r="H62" s="17" t="n"/>
      <c r="I62" s="17" t="n"/>
      <c r="J62" s="17" t="n"/>
      <c r="K62" s="18" t="n"/>
      <c r="L62" s="13">
        <f>IF(F62="","",IFERROR(F62-Assumptions!$B$3,""))</f>
        <v/>
      </c>
      <c r="M62" s="21">
        <f>IF(OR(F62="",L62=""),"",IFERROR(IF(OR(I62="Renewed",I62="Non-Renewed",I62="Cancelled"),"Closed",IF(L62&lt;0,"Expired",IF(L62&lt;=Assumptions!$B$4,"Due in 0-"&amp;Assumptions!$B$4&amp;" days",IF(L62&lt;=Assumptions!$B$5,"Due in "&amp;(Assumptions!$B$4+1)&amp;"-"&amp;Assumptions!$B$5&amp;" days",IF(L62&lt;=Assumptions!$B$6,"Due in "&amp;(Assumptions!$B$5+1)&amp;"-"&amp;Assumptions!$B$6&amp;" days","Beyond window"))))),"Check assumptions"))</f>
        <v/>
      </c>
      <c r="N62" s="21">
        <f>IF(OR(F62="",L62=""),"",IF(OR(I62="Renewed",I62="Non-Renewed",I62="Cancelled",J62="Completed"),"Closed",IF(L62&lt;0,"Review expired",IF(L62&lt;=Assumptions!$B$6,IF(OR(J62="Not Started",L62&lt;=Assumptions!$B$4,K62=""),"Follow up",IF(IFERROR(Assumptions!$B$3-K62,0)&gt;=Assumptions!$B$7,"Follow up","Monitor")),"Not in window"))))</f>
        <v/>
      </c>
      <c r="O62" s="21">
        <f>IF(COUNTA(A62:K62)=0,"",IF(OR(A62="",B62="",C62="",D62="",E62="",F62="",G62="",H62="",I62="",J62=""),"Complete required fields",IF(NOT(ISNUMBER(F62)),"Check expiration date",IF(NOT(ISNUMBER(G62)),"Check premium",IF(G62&lt;0,"Check premium",IF(AND(K62&lt;&gt;"",NOT(ISNUMBER(K62))),"Check contact date",IF(AND(ISNUMBER(K62),K62&gt;Assumptions!$B$3),"Check future contact date",IF(AND(J62="Completed",I62&lt;&gt;"Renewed",I62&lt;&gt;"Non-Renewed",I62&lt;&gt;"Cancelled"),"Check completed status",IF(COUNTIF($C$5:$C$104,C62)&gt;1,"Check duplicate policy ref","Ready")))))))))</f>
        <v/>
      </c>
      <c r="Q62">
        <f>Assumptions!D60</f>
        <v/>
      </c>
      <c r="R62">
        <f>Assumptions!H60</f>
        <v/>
      </c>
      <c r="S62">
        <f>Assumptions!E60</f>
        <v/>
      </c>
      <c r="T62">
        <f>Assumptions!F60</f>
        <v/>
      </c>
      <c r="U62">
        <f>Assumptions!G60</f>
        <v/>
      </c>
    </row>
    <row r="63" ht="32" customHeight="1">
      <c r="A63" s="16" t="n"/>
      <c r="B63" s="17" t="n"/>
      <c r="C63" s="16" t="n"/>
      <c r="D63" s="17" t="n"/>
      <c r="E63" s="17" t="n"/>
      <c r="F63" s="18" t="n"/>
      <c r="G63" s="19" t="n"/>
      <c r="H63" s="17" t="n"/>
      <c r="I63" s="17" t="n"/>
      <c r="J63" s="17" t="n"/>
      <c r="K63" s="18" t="n"/>
      <c r="L63" s="11">
        <f>IF(F63="","",IFERROR(F63-Assumptions!$B$3,""))</f>
        <v/>
      </c>
      <c r="M63" s="20">
        <f>IF(OR(F63="",L63=""),"",IFERROR(IF(OR(I63="Renewed",I63="Non-Renewed",I63="Cancelled"),"Closed",IF(L63&lt;0,"Expired",IF(L63&lt;=Assumptions!$B$4,"Due in 0-"&amp;Assumptions!$B$4&amp;" days",IF(L63&lt;=Assumptions!$B$5,"Due in "&amp;(Assumptions!$B$4+1)&amp;"-"&amp;Assumptions!$B$5&amp;" days",IF(L63&lt;=Assumptions!$B$6,"Due in "&amp;(Assumptions!$B$5+1)&amp;"-"&amp;Assumptions!$B$6&amp;" days","Beyond window"))))),"Check assumptions"))</f>
        <v/>
      </c>
      <c r="N63" s="20">
        <f>IF(OR(F63="",L63=""),"",IF(OR(I63="Renewed",I63="Non-Renewed",I63="Cancelled",J63="Completed"),"Closed",IF(L63&lt;0,"Review expired",IF(L63&lt;=Assumptions!$B$6,IF(OR(J63="Not Started",L63&lt;=Assumptions!$B$4,K63=""),"Follow up",IF(IFERROR(Assumptions!$B$3-K63,0)&gt;=Assumptions!$B$7,"Follow up","Monitor")),"Not in window"))))</f>
        <v/>
      </c>
      <c r="O63" s="20">
        <f>IF(COUNTA(A63:K63)=0,"",IF(OR(A63="",B63="",C63="",D63="",E63="",F63="",G63="",H63="",I63="",J63=""),"Complete required fields",IF(NOT(ISNUMBER(F63)),"Check expiration date",IF(NOT(ISNUMBER(G63)),"Check premium",IF(G63&lt;0,"Check premium",IF(AND(K63&lt;&gt;"",NOT(ISNUMBER(K63))),"Check contact date",IF(AND(ISNUMBER(K63),K63&gt;Assumptions!$B$3),"Check future contact date",IF(AND(J63="Completed",I63&lt;&gt;"Renewed",I63&lt;&gt;"Non-Renewed",I63&lt;&gt;"Cancelled"),"Check completed status",IF(COUNTIF($C$5:$C$104,C63)&gt;1,"Check duplicate policy ref","Ready")))))))))</f>
        <v/>
      </c>
      <c r="Q63">
        <f>Assumptions!D61</f>
        <v/>
      </c>
      <c r="R63">
        <f>Assumptions!H61</f>
        <v/>
      </c>
      <c r="S63">
        <f>Assumptions!E61</f>
        <v/>
      </c>
      <c r="T63">
        <f>Assumptions!F61</f>
        <v/>
      </c>
      <c r="U63">
        <f>Assumptions!G61</f>
        <v/>
      </c>
    </row>
    <row r="64" ht="32" customHeight="1">
      <c r="A64" s="16" t="n"/>
      <c r="B64" s="17" t="n"/>
      <c r="C64" s="16" t="n"/>
      <c r="D64" s="17" t="n"/>
      <c r="E64" s="17" t="n"/>
      <c r="F64" s="18" t="n"/>
      <c r="G64" s="19" t="n"/>
      <c r="H64" s="17" t="n"/>
      <c r="I64" s="17" t="n"/>
      <c r="J64" s="17" t="n"/>
      <c r="K64" s="18" t="n"/>
      <c r="L64" s="13">
        <f>IF(F64="","",IFERROR(F64-Assumptions!$B$3,""))</f>
        <v/>
      </c>
      <c r="M64" s="21">
        <f>IF(OR(F64="",L64=""),"",IFERROR(IF(OR(I64="Renewed",I64="Non-Renewed",I64="Cancelled"),"Closed",IF(L64&lt;0,"Expired",IF(L64&lt;=Assumptions!$B$4,"Due in 0-"&amp;Assumptions!$B$4&amp;" days",IF(L64&lt;=Assumptions!$B$5,"Due in "&amp;(Assumptions!$B$4+1)&amp;"-"&amp;Assumptions!$B$5&amp;" days",IF(L64&lt;=Assumptions!$B$6,"Due in "&amp;(Assumptions!$B$5+1)&amp;"-"&amp;Assumptions!$B$6&amp;" days","Beyond window"))))),"Check assumptions"))</f>
        <v/>
      </c>
      <c r="N64" s="21">
        <f>IF(OR(F64="",L64=""),"",IF(OR(I64="Renewed",I64="Non-Renewed",I64="Cancelled",J64="Completed"),"Closed",IF(L64&lt;0,"Review expired",IF(L64&lt;=Assumptions!$B$6,IF(OR(J64="Not Started",L64&lt;=Assumptions!$B$4,K64=""),"Follow up",IF(IFERROR(Assumptions!$B$3-K64,0)&gt;=Assumptions!$B$7,"Follow up","Monitor")),"Not in window"))))</f>
        <v/>
      </c>
      <c r="O64" s="21">
        <f>IF(COUNTA(A64:K64)=0,"",IF(OR(A64="",B64="",C64="",D64="",E64="",F64="",G64="",H64="",I64="",J64=""),"Complete required fields",IF(NOT(ISNUMBER(F64)),"Check expiration date",IF(NOT(ISNUMBER(G64)),"Check premium",IF(G64&lt;0,"Check premium",IF(AND(K64&lt;&gt;"",NOT(ISNUMBER(K64))),"Check contact date",IF(AND(ISNUMBER(K64),K64&gt;Assumptions!$B$3),"Check future contact date",IF(AND(J64="Completed",I64&lt;&gt;"Renewed",I64&lt;&gt;"Non-Renewed",I64&lt;&gt;"Cancelled"),"Check completed status",IF(COUNTIF($C$5:$C$104,C64)&gt;1,"Check duplicate policy ref","Ready")))))))))</f>
        <v/>
      </c>
      <c r="Q64">
        <f>Assumptions!D62</f>
        <v/>
      </c>
      <c r="R64">
        <f>Assumptions!H62</f>
        <v/>
      </c>
      <c r="S64">
        <f>Assumptions!E62</f>
        <v/>
      </c>
      <c r="T64">
        <f>Assumptions!F62</f>
        <v/>
      </c>
      <c r="U64">
        <f>Assumptions!G62</f>
        <v/>
      </c>
    </row>
    <row r="65" ht="32" customHeight="1">
      <c r="A65" s="16" t="n"/>
      <c r="B65" s="17" t="n"/>
      <c r="C65" s="16" t="n"/>
      <c r="D65" s="17" t="n"/>
      <c r="E65" s="17" t="n"/>
      <c r="F65" s="18" t="n"/>
      <c r="G65" s="19" t="n"/>
      <c r="H65" s="17" t="n"/>
      <c r="I65" s="17" t="n"/>
      <c r="J65" s="17" t="n"/>
      <c r="K65" s="18" t="n"/>
      <c r="L65" s="11">
        <f>IF(F65="","",IFERROR(F65-Assumptions!$B$3,""))</f>
        <v/>
      </c>
      <c r="M65" s="20">
        <f>IF(OR(F65="",L65=""),"",IFERROR(IF(OR(I65="Renewed",I65="Non-Renewed",I65="Cancelled"),"Closed",IF(L65&lt;0,"Expired",IF(L65&lt;=Assumptions!$B$4,"Due in 0-"&amp;Assumptions!$B$4&amp;" days",IF(L65&lt;=Assumptions!$B$5,"Due in "&amp;(Assumptions!$B$4+1)&amp;"-"&amp;Assumptions!$B$5&amp;" days",IF(L65&lt;=Assumptions!$B$6,"Due in "&amp;(Assumptions!$B$5+1)&amp;"-"&amp;Assumptions!$B$6&amp;" days","Beyond window"))))),"Check assumptions"))</f>
        <v/>
      </c>
      <c r="N65" s="20">
        <f>IF(OR(F65="",L65=""),"",IF(OR(I65="Renewed",I65="Non-Renewed",I65="Cancelled",J65="Completed"),"Closed",IF(L65&lt;0,"Review expired",IF(L65&lt;=Assumptions!$B$6,IF(OR(J65="Not Started",L65&lt;=Assumptions!$B$4,K65=""),"Follow up",IF(IFERROR(Assumptions!$B$3-K65,0)&gt;=Assumptions!$B$7,"Follow up","Monitor")),"Not in window"))))</f>
        <v/>
      </c>
      <c r="O65" s="20">
        <f>IF(COUNTA(A65:K65)=0,"",IF(OR(A65="",B65="",C65="",D65="",E65="",F65="",G65="",H65="",I65="",J65=""),"Complete required fields",IF(NOT(ISNUMBER(F65)),"Check expiration date",IF(NOT(ISNUMBER(G65)),"Check premium",IF(G65&lt;0,"Check premium",IF(AND(K65&lt;&gt;"",NOT(ISNUMBER(K65))),"Check contact date",IF(AND(ISNUMBER(K65),K65&gt;Assumptions!$B$3),"Check future contact date",IF(AND(J65="Completed",I65&lt;&gt;"Renewed",I65&lt;&gt;"Non-Renewed",I65&lt;&gt;"Cancelled"),"Check completed status",IF(COUNTIF($C$5:$C$104,C65)&gt;1,"Check duplicate policy ref","Ready")))))))))</f>
        <v/>
      </c>
      <c r="Q65">
        <f>Assumptions!D63</f>
        <v/>
      </c>
      <c r="R65">
        <f>Assumptions!H63</f>
        <v/>
      </c>
      <c r="S65">
        <f>Assumptions!E63</f>
        <v/>
      </c>
      <c r="T65">
        <f>Assumptions!F63</f>
        <v/>
      </c>
      <c r="U65">
        <f>Assumptions!G63</f>
        <v/>
      </c>
    </row>
    <row r="66" ht="32" customHeight="1">
      <c r="A66" s="16" t="n"/>
      <c r="B66" s="17" t="n"/>
      <c r="C66" s="16" t="n"/>
      <c r="D66" s="17" t="n"/>
      <c r="E66" s="17" t="n"/>
      <c r="F66" s="18" t="n"/>
      <c r="G66" s="19" t="n"/>
      <c r="H66" s="17" t="n"/>
      <c r="I66" s="17" t="n"/>
      <c r="J66" s="17" t="n"/>
      <c r="K66" s="18" t="n"/>
      <c r="L66" s="13">
        <f>IF(F66="","",IFERROR(F66-Assumptions!$B$3,""))</f>
        <v/>
      </c>
      <c r="M66" s="21">
        <f>IF(OR(F66="",L66=""),"",IFERROR(IF(OR(I66="Renewed",I66="Non-Renewed",I66="Cancelled"),"Closed",IF(L66&lt;0,"Expired",IF(L66&lt;=Assumptions!$B$4,"Due in 0-"&amp;Assumptions!$B$4&amp;" days",IF(L66&lt;=Assumptions!$B$5,"Due in "&amp;(Assumptions!$B$4+1)&amp;"-"&amp;Assumptions!$B$5&amp;" days",IF(L66&lt;=Assumptions!$B$6,"Due in "&amp;(Assumptions!$B$5+1)&amp;"-"&amp;Assumptions!$B$6&amp;" days","Beyond window"))))),"Check assumptions"))</f>
        <v/>
      </c>
      <c r="N66" s="21">
        <f>IF(OR(F66="",L66=""),"",IF(OR(I66="Renewed",I66="Non-Renewed",I66="Cancelled",J66="Completed"),"Closed",IF(L66&lt;0,"Review expired",IF(L66&lt;=Assumptions!$B$6,IF(OR(J66="Not Started",L66&lt;=Assumptions!$B$4,K66=""),"Follow up",IF(IFERROR(Assumptions!$B$3-K66,0)&gt;=Assumptions!$B$7,"Follow up","Monitor")),"Not in window"))))</f>
        <v/>
      </c>
      <c r="O66" s="21">
        <f>IF(COUNTA(A66:K66)=0,"",IF(OR(A66="",B66="",C66="",D66="",E66="",F66="",G66="",H66="",I66="",J66=""),"Complete required fields",IF(NOT(ISNUMBER(F66)),"Check expiration date",IF(NOT(ISNUMBER(G66)),"Check premium",IF(G66&lt;0,"Check premium",IF(AND(K66&lt;&gt;"",NOT(ISNUMBER(K66))),"Check contact date",IF(AND(ISNUMBER(K66),K66&gt;Assumptions!$B$3),"Check future contact date",IF(AND(J66="Completed",I66&lt;&gt;"Renewed",I66&lt;&gt;"Non-Renewed",I66&lt;&gt;"Cancelled"),"Check completed status",IF(COUNTIF($C$5:$C$104,C66)&gt;1,"Check duplicate policy ref","Ready")))))))))</f>
        <v/>
      </c>
      <c r="Q66">
        <f>Assumptions!D64</f>
        <v/>
      </c>
      <c r="R66">
        <f>Assumptions!H64</f>
        <v/>
      </c>
      <c r="S66">
        <f>Assumptions!E64</f>
        <v/>
      </c>
      <c r="T66">
        <f>Assumptions!F64</f>
        <v/>
      </c>
      <c r="U66">
        <f>Assumptions!G64</f>
        <v/>
      </c>
    </row>
    <row r="67" ht="32" customHeight="1">
      <c r="A67" s="16" t="n"/>
      <c r="B67" s="17" t="n"/>
      <c r="C67" s="16" t="n"/>
      <c r="D67" s="17" t="n"/>
      <c r="E67" s="17" t="n"/>
      <c r="F67" s="18" t="n"/>
      <c r="G67" s="19" t="n"/>
      <c r="H67" s="17" t="n"/>
      <c r="I67" s="17" t="n"/>
      <c r="J67" s="17" t="n"/>
      <c r="K67" s="18" t="n"/>
      <c r="L67" s="11">
        <f>IF(F67="","",IFERROR(F67-Assumptions!$B$3,""))</f>
        <v/>
      </c>
      <c r="M67" s="20">
        <f>IF(OR(F67="",L67=""),"",IFERROR(IF(OR(I67="Renewed",I67="Non-Renewed",I67="Cancelled"),"Closed",IF(L67&lt;0,"Expired",IF(L67&lt;=Assumptions!$B$4,"Due in 0-"&amp;Assumptions!$B$4&amp;" days",IF(L67&lt;=Assumptions!$B$5,"Due in "&amp;(Assumptions!$B$4+1)&amp;"-"&amp;Assumptions!$B$5&amp;" days",IF(L67&lt;=Assumptions!$B$6,"Due in "&amp;(Assumptions!$B$5+1)&amp;"-"&amp;Assumptions!$B$6&amp;" days","Beyond window"))))),"Check assumptions"))</f>
        <v/>
      </c>
      <c r="N67" s="20">
        <f>IF(OR(F67="",L67=""),"",IF(OR(I67="Renewed",I67="Non-Renewed",I67="Cancelled",J67="Completed"),"Closed",IF(L67&lt;0,"Review expired",IF(L67&lt;=Assumptions!$B$6,IF(OR(J67="Not Started",L67&lt;=Assumptions!$B$4,K67=""),"Follow up",IF(IFERROR(Assumptions!$B$3-K67,0)&gt;=Assumptions!$B$7,"Follow up","Monitor")),"Not in window"))))</f>
        <v/>
      </c>
      <c r="O67" s="20">
        <f>IF(COUNTA(A67:K67)=0,"",IF(OR(A67="",B67="",C67="",D67="",E67="",F67="",G67="",H67="",I67="",J67=""),"Complete required fields",IF(NOT(ISNUMBER(F67)),"Check expiration date",IF(NOT(ISNUMBER(G67)),"Check premium",IF(G67&lt;0,"Check premium",IF(AND(K67&lt;&gt;"",NOT(ISNUMBER(K67))),"Check contact date",IF(AND(ISNUMBER(K67),K67&gt;Assumptions!$B$3),"Check future contact date",IF(AND(J67="Completed",I67&lt;&gt;"Renewed",I67&lt;&gt;"Non-Renewed",I67&lt;&gt;"Cancelled"),"Check completed status",IF(COUNTIF($C$5:$C$104,C67)&gt;1,"Check duplicate policy ref","Ready")))))))))</f>
        <v/>
      </c>
      <c r="Q67">
        <f>Assumptions!D65</f>
        <v/>
      </c>
      <c r="R67">
        <f>Assumptions!H65</f>
        <v/>
      </c>
      <c r="S67">
        <f>Assumptions!E65</f>
        <v/>
      </c>
      <c r="T67">
        <f>Assumptions!F65</f>
        <v/>
      </c>
      <c r="U67">
        <f>Assumptions!G65</f>
        <v/>
      </c>
    </row>
    <row r="68" ht="32" customHeight="1">
      <c r="A68" s="16" t="n"/>
      <c r="B68" s="17" t="n"/>
      <c r="C68" s="16" t="n"/>
      <c r="D68" s="17" t="n"/>
      <c r="E68" s="17" t="n"/>
      <c r="F68" s="18" t="n"/>
      <c r="G68" s="19" t="n"/>
      <c r="H68" s="17" t="n"/>
      <c r="I68" s="17" t="n"/>
      <c r="J68" s="17" t="n"/>
      <c r="K68" s="18" t="n"/>
      <c r="L68" s="13">
        <f>IF(F68="","",IFERROR(F68-Assumptions!$B$3,""))</f>
        <v/>
      </c>
      <c r="M68" s="21">
        <f>IF(OR(F68="",L68=""),"",IFERROR(IF(OR(I68="Renewed",I68="Non-Renewed",I68="Cancelled"),"Closed",IF(L68&lt;0,"Expired",IF(L68&lt;=Assumptions!$B$4,"Due in 0-"&amp;Assumptions!$B$4&amp;" days",IF(L68&lt;=Assumptions!$B$5,"Due in "&amp;(Assumptions!$B$4+1)&amp;"-"&amp;Assumptions!$B$5&amp;" days",IF(L68&lt;=Assumptions!$B$6,"Due in "&amp;(Assumptions!$B$5+1)&amp;"-"&amp;Assumptions!$B$6&amp;" days","Beyond window"))))),"Check assumptions"))</f>
        <v/>
      </c>
      <c r="N68" s="21">
        <f>IF(OR(F68="",L68=""),"",IF(OR(I68="Renewed",I68="Non-Renewed",I68="Cancelled",J68="Completed"),"Closed",IF(L68&lt;0,"Review expired",IF(L68&lt;=Assumptions!$B$6,IF(OR(J68="Not Started",L68&lt;=Assumptions!$B$4,K68=""),"Follow up",IF(IFERROR(Assumptions!$B$3-K68,0)&gt;=Assumptions!$B$7,"Follow up","Monitor")),"Not in window"))))</f>
        <v/>
      </c>
      <c r="O68" s="21">
        <f>IF(COUNTA(A68:K68)=0,"",IF(OR(A68="",B68="",C68="",D68="",E68="",F68="",G68="",H68="",I68="",J68=""),"Complete required fields",IF(NOT(ISNUMBER(F68)),"Check expiration date",IF(NOT(ISNUMBER(G68)),"Check premium",IF(G68&lt;0,"Check premium",IF(AND(K68&lt;&gt;"",NOT(ISNUMBER(K68))),"Check contact date",IF(AND(ISNUMBER(K68),K68&gt;Assumptions!$B$3),"Check future contact date",IF(AND(J68="Completed",I68&lt;&gt;"Renewed",I68&lt;&gt;"Non-Renewed",I68&lt;&gt;"Cancelled"),"Check completed status",IF(COUNTIF($C$5:$C$104,C68)&gt;1,"Check duplicate policy ref","Ready")))))))))</f>
        <v/>
      </c>
      <c r="Q68">
        <f>Assumptions!D66</f>
        <v/>
      </c>
      <c r="R68">
        <f>Assumptions!H66</f>
        <v/>
      </c>
      <c r="S68">
        <f>Assumptions!E66</f>
        <v/>
      </c>
      <c r="T68">
        <f>Assumptions!F66</f>
        <v/>
      </c>
      <c r="U68">
        <f>Assumptions!G66</f>
        <v/>
      </c>
    </row>
    <row r="69" ht="32" customHeight="1">
      <c r="A69" s="16" t="n"/>
      <c r="B69" s="17" t="n"/>
      <c r="C69" s="16" t="n"/>
      <c r="D69" s="17" t="n"/>
      <c r="E69" s="17" t="n"/>
      <c r="F69" s="18" t="n"/>
      <c r="G69" s="19" t="n"/>
      <c r="H69" s="17" t="n"/>
      <c r="I69" s="17" t="n"/>
      <c r="J69" s="17" t="n"/>
      <c r="K69" s="18" t="n"/>
      <c r="L69" s="11">
        <f>IF(F69="","",IFERROR(F69-Assumptions!$B$3,""))</f>
        <v/>
      </c>
      <c r="M69" s="20">
        <f>IF(OR(F69="",L69=""),"",IFERROR(IF(OR(I69="Renewed",I69="Non-Renewed",I69="Cancelled"),"Closed",IF(L69&lt;0,"Expired",IF(L69&lt;=Assumptions!$B$4,"Due in 0-"&amp;Assumptions!$B$4&amp;" days",IF(L69&lt;=Assumptions!$B$5,"Due in "&amp;(Assumptions!$B$4+1)&amp;"-"&amp;Assumptions!$B$5&amp;" days",IF(L69&lt;=Assumptions!$B$6,"Due in "&amp;(Assumptions!$B$5+1)&amp;"-"&amp;Assumptions!$B$6&amp;" days","Beyond window"))))),"Check assumptions"))</f>
        <v/>
      </c>
      <c r="N69" s="20">
        <f>IF(OR(F69="",L69=""),"",IF(OR(I69="Renewed",I69="Non-Renewed",I69="Cancelled",J69="Completed"),"Closed",IF(L69&lt;0,"Review expired",IF(L69&lt;=Assumptions!$B$6,IF(OR(J69="Not Started",L69&lt;=Assumptions!$B$4,K69=""),"Follow up",IF(IFERROR(Assumptions!$B$3-K69,0)&gt;=Assumptions!$B$7,"Follow up","Monitor")),"Not in window"))))</f>
        <v/>
      </c>
      <c r="O69" s="20">
        <f>IF(COUNTA(A69:K69)=0,"",IF(OR(A69="",B69="",C69="",D69="",E69="",F69="",G69="",H69="",I69="",J69=""),"Complete required fields",IF(NOT(ISNUMBER(F69)),"Check expiration date",IF(NOT(ISNUMBER(G69)),"Check premium",IF(G69&lt;0,"Check premium",IF(AND(K69&lt;&gt;"",NOT(ISNUMBER(K69))),"Check contact date",IF(AND(ISNUMBER(K69),K69&gt;Assumptions!$B$3),"Check future contact date",IF(AND(J69="Completed",I69&lt;&gt;"Renewed",I69&lt;&gt;"Non-Renewed",I69&lt;&gt;"Cancelled"),"Check completed status",IF(COUNTIF($C$5:$C$104,C69)&gt;1,"Check duplicate policy ref","Ready")))))))))</f>
        <v/>
      </c>
      <c r="Q69">
        <f>Assumptions!D67</f>
        <v/>
      </c>
      <c r="R69">
        <f>Assumptions!H67</f>
        <v/>
      </c>
      <c r="S69">
        <f>Assumptions!E67</f>
        <v/>
      </c>
      <c r="T69">
        <f>Assumptions!F67</f>
        <v/>
      </c>
      <c r="U69">
        <f>Assumptions!G67</f>
        <v/>
      </c>
    </row>
    <row r="70" ht="32" customHeight="1">
      <c r="A70" s="16" t="n"/>
      <c r="B70" s="17" t="n"/>
      <c r="C70" s="16" t="n"/>
      <c r="D70" s="17" t="n"/>
      <c r="E70" s="17" t="n"/>
      <c r="F70" s="18" t="n"/>
      <c r="G70" s="19" t="n"/>
      <c r="H70" s="17" t="n"/>
      <c r="I70" s="17" t="n"/>
      <c r="J70" s="17" t="n"/>
      <c r="K70" s="18" t="n"/>
      <c r="L70" s="13">
        <f>IF(F70="","",IFERROR(F70-Assumptions!$B$3,""))</f>
        <v/>
      </c>
      <c r="M70" s="21">
        <f>IF(OR(F70="",L70=""),"",IFERROR(IF(OR(I70="Renewed",I70="Non-Renewed",I70="Cancelled"),"Closed",IF(L70&lt;0,"Expired",IF(L70&lt;=Assumptions!$B$4,"Due in 0-"&amp;Assumptions!$B$4&amp;" days",IF(L70&lt;=Assumptions!$B$5,"Due in "&amp;(Assumptions!$B$4+1)&amp;"-"&amp;Assumptions!$B$5&amp;" days",IF(L70&lt;=Assumptions!$B$6,"Due in "&amp;(Assumptions!$B$5+1)&amp;"-"&amp;Assumptions!$B$6&amp;" days","Beyond window"))))),"Check assumptions"))</f>
        <v/>
      </c>
      <c r="N70" s="21">
        <f>IF(OR(F70="",L70=""),"",IF(OR(I70="Renewed",I70="Non-Renewed",I70="Cancelled",J70="Completed"),"Closed",IF(L70&lt;0,"Review expired",IF(L70&lt;=Assumptions!$B$6,IF(OR(J70="Not Started",L70&lt;=Assumptions!$B$4,K70=""),"Follow up",IF(IFERROR(Assumptions!$B$3-K70,0)&gt;=Assumptions!$B$7,"Follow up","Monitor")),"Not in window"))))</f>
        <v/>
      </c>
      <c r="O70" s="21">
        <f>IF(COUNTA(A70:K70)=0,"",IF(OR(A70="",B70="",C70="",D70="",E70="",F70="",G70="",H70="",I70="",J70=""),"Complete required fields",IF(NOT(ISNUMBER(F70)),"Check expiration date",IF(NOT(ISNUMBER(G70)),"Check premium",IF(G70&lt;0,"Check premium",IF(AND(K70&lt;&gt;"",NOT(ISNUMBER(K70))),"Check contact date",IF(AND(ISNUMBER(K70),K70&gt;Assumptions!$B$3),"Check future contact date",IF(AND(J70="Completed",I70&lt;&gt;"Renewed",I70&lt;&gt;"Non-Renewed",I70&lt;&gt;"Cancelled"),"Check completed status",IF(COUNTIF($C$5:$C$104,C70)&gt;1,"Check duplicate policy ref","Ready")))))))))</f>
        <v/>
      </c>
      <c r="Q70">
        <f>Assumptions!D68</f>
        <v/>
      </c>
      <c r="R70">
        <f>Assumptions!H68</f>
        <v/>
      </c>
      <c r="S70">
        <f>Assumptions!E68</f>
        <v/>
      </c>
      <c r="T70">
        <f>Assumptions!F68</f>
        <v/>
      </c>
      <c r="U70">
        <f>Assumptions!G68</f>
        <v/>
      </c>
    </row>
    <row r="71" ht="32" customHeight="1">
      <c r="A71" s="16" t="n"/>
      <c r="B71" s="17" t="n"/>
      <c r="C71" s="16" t="n"/>
      <c r="D71" s="17" t="n"/>
      <c r="E71" s="17" t="n"/>
      <c r="F71" s="18" t="n"/>
      <c r="G71" s="19" t="n"/>
      <c r="H71" s="17" t="n"/>
      <c r="I71" s="17" t="n"/>
      <c r="J71" s="17" t="n"/>
      <c r="K71" s="18" t="n"/>
      <c r="L71" s="11">
        <f>IF(F71="","",IFERROR(F71-Assumptions!$B$3,""))</f>
        <v/>
      </c>
      <c r="M71" s="20">
        <f>IF(OR(F71="",L71=""),"",IFERROR(IF(OR(I71="Renewed",I71="Non-Renewed",I71="Cancelled"),"Closed",IF(L71&lt;0,"Expired",IF(L71&lt;=Assumptions!$B$4,"Due in 0-"&amp;Assumptions!$B$4&amp;" days",IF(L71&lt;=Assumptions!$B$5,"Due in "&amp;(Assumptions!$B$4+1)&amp;"-"&amp;Assumptions!$B$5&amp;" days",IF(L71&lt;=Assumptions!$B$6,"Due in "&amp;(Assumptions!$B$5+1)&amp;"-"&amp;Assumptions!$B$6&amp;" days","Beyond window"))))),"Check assumptions"))</f>
        <v/>
      </c>
      <c r="N71" s="20">
        <f>IF(OR(F71="",L71=""),"",IF(OR(I71="Renewed",I71="Non-Renewed",I71="Cancelled",J71="Completed"),"Closed",IF(L71&lt;0,"Review expired",IF(L71&lt;=Assumptions!$B$6,IF(OR(J71="Not Started",L71&lt;=Assumptions!$B$4,K71=""),"Follow up",IF(IFERROR(Assumptions!$B$3-K71,0)&gt;=Assumptions!$B$7,"Follow up","Monitor")),"Not in window"))))</f>
        <v/>
      </c>
      <c r="O71" s="20">
        <f>IF(COUNTA(A71:K71)=0,"",IF(OR(A71="",B71="",C71="",D71="",E71="",F71="",G71="",H71="",I71="",J71=""),"Complete required fields",IF(NOT(ISNUMBER(F71)),"Check expiration date",IF(NOT(ISNUMBER(G71)),"Check premium",IF(G71&lt;0,"Check premium",IF(AND(K71&lt;&gt;"",NOT(ISNUMBER(K71))),"Check contact date",IF(AND(ISNUMBER(K71),K71&gt;Assumptions!$B$3),"Check future contact date",IF(AND(J71="Completed",I71&lt;&gt;"Renewed",I71&lt;&gt;"Non-Renewed",I71&lt;&gt;"Cancelled"),"Check completed status",IF(COUNTIF($C$5:$C$104,C71)&gt;1,"Check duplicate policy ref","Ready")))))))))</f>
        <v/>
      </c>
      <c r="Q71">
        <f>Assumptions!D69</f>
        <v/>
      </c>
      <c r="R71">
        <f>Assumptions!H69</f>
        <v/>
      </c>
      <c r="S71">
        <f>Assumptions!E69</f>
        <v/>
      </c>
      <c r="T71">
        <f>Assumptions!F69</f>
        <v/>
      </c>
      <c r="U71">
        <f>Assumptions!G69</f>
        <v/>
      </c>
    </row>
    <row r="72" ht="32" customHeight="1">
      <c r="A72" s="16" t="n"/>
      <c r="B72" s="17" t="n"/>
      <c r="C72" s="16" t="n"/>
      <c r="D72" s="17" t="n"/>
      <c r="E72" s="17" t="n"/>
      <c r="F72" s="18" t="n"/>
      <c r="G72" s="19" t="n"/>
      <c r="H72" s="17" t="n"/>
      <c r="I72" s="17" t="n"/>
      <c r="J72" s="17" t="n"/>
      <c r="K72" s="18" t="n"/>
      <c r="L72" s="13">
        <f>IF(F72="","",IFERROR(F72-Assumptions!$B$3,""))</f>
        <v/>
      </c>
      <c r="M72" s="21">
        <f>IF(OR(F72="",L72=""),"",IFERROR(IF(OR(I72="Renewed",I72="Non-Renewed",I72="Cancelled"),"Closed",IF(L72&lt;0,"Expired",IF(L72&lt;=Assumptions!$B$4,"Due in 0-"&amp;Assumptions!$B$4&amp;" days",IF(L72&lt;=Assumptions!$B$5,"Due in "&amp;(Assumptions!$B$4+1)&amp;"-"&amp;Assumptions!$B$5&amp;" days",IF(L72&lt;=Assumptions!$B$6,"Due in "&amp;(Assumptions!$B$5+1)&amp;"-"&amp;Assumptions!$B$6&amp;" days","Beyond window"))))),"Check assumptions"))</f>
        <v/>
      </c>
      <c r="N72" s="21">
        <f>IF(OR(F72="",L72=""),"",IF(OR(I72="Renewed",I72="Non-Renewed",I72="Cancelled",J72="Completed"),"Closed",IF(L72&lt;0,"Review expired",IF(L72&lt;=Assumptions!$B$6,IF(OR(J72="Not Started",L72&lt;=Assumptions!$B$4,K72=""),"Follow up",IF(IFERROR(Assumptions!$B$3-K72,0)&gt;=Assumptions!$B$7,"Follow up","Monitor")),"Not in window"))))</f>
        <v/>
      </c>
      <c r="O72" s="21">
        <f>IF(COUNTA(A72:K72)=0,"",IF(OR(A72="",B72="",C72="",D72="",E72="",F72="",G72="",H72="",I72="",J72=""),"Complete required fields",IF(NOT(ISNUMBER(F72)),"Check expiration date",IF(NOT(ISNUMBER(G72)),"Check premium",IF(G72&lt;0,"Check premium",IF(AND(K72&lt;&gt;"",NOT(ISNUMBER(K72))),"Check contact date",IF(AND(ISNUMBER(K72),K72&gt;Assumptions!$B$3),"Check future contact date",IF(AND(J72="Completed",I72&lt;&gt;"Renewed",I72&lt;&gt;"Non-Renewed",I72&lt;&gt;"Cancelled"),"Check completed status",IF(COUNTIF($C$5:$C$104,C72)&gt;1,"Check duplicate policy ref","Ready")))))))))</f>
        <v/>
      </c>
      <c r="Q72">
        <f>Assumptions!D70</f>
        <v/>
      </c>
      <c r="R72">
        <f>Assumptions!H70</f>
        <v/>
      </c>
      <c r="S72">
        <f>Assumptions!E70</f>
        <v/>
      </c>
      <c r="T72">
        <f>Assumptions!F70</f>
        <v/>
      </c>
      <c r="U72">
        <f>Assumptions!G70</f>
        <v/>
      </c>
    </row>
    <row r="73" ht="32" customHeight="1">
      <c r="A73" s="16" t="n"/>
      <c r="B73" s="17" t="n"/>
      <c r="C73" s="16" t="n"/>
      <c r="D73" s="17" t="n"/>
      <c r="E73" s="17" t="n"/>
      <c r="F73" s="18" t="n"/>
      <c r="G73" s="19" t="n"/>
      <c r="H73" s="17" t="n"/>
      <c r="I73" s="17" t="n"/>
      <c r="J73" s="17" t="n"/>
      <c r="K73" s="18" t="n"/>
      <c r="L73" s="11">
        <f>IF(F73="","",IFERROR(F73-Assumptions!$B$3,""))</f>
        <v/>
      </c>
      <c r="M73" s="20">
        <f>IF(OR(F73="",L73=""),"",IFERROR(IF(OR(I73="Renewed",I73="Non-Renewed",I73="Cancelled"),"Closed",IF(L73&lt;0,"Expired",IF(L73&lt;=Assumptions!$B$4,"Due in 0-"&amp;Assumptions!$B$4&amp;" days",IF(L73&lt;=Assumptions!$B$5,"Due in "&amp;(Assumptions!$B$4+1)&amp;"-"&amp;Assumptions!$B$5&amp;" days",IF(L73&lt;=Assumptions!$B$6,"Due in "&amp;(Assumptions!$B$5+1)&amp;"-"&amp;Assumptions!$B$6&amp;" days","Beyond window"))))),"Check assumptions"))</f>
        <v/>
      </c>
      <c r="N73" s="20">
        <f>IF(OR(F73="",L73=""),"",IF(OR(I73="Renewed",I73="Non-Renewed",I73="Cancelled",J73="Completed"),"Closed",IF(L73&lt;0,"Review expired",IF(L73&lt;=Assumptions!$B$6,IF(OR(J73="Not Started",L73&lt;=Assumptions!$B$4,K73=""),"Follow up",IF(IFERROR(Assumptions!$B$3-K73,0)&gt;=Assumptions!$B$7,"Follow up","Monitor")),"Not in window"))))</f>
        <v/>
      </c>
      <c r="O73" s="20">
        <f>IF(COUNTA(A73:K73)=0,"",IF(OR(A73="",B73="",C73="",D73="",E73="",F73="",G73="",H73="",I73="",J73=""),"Complete required fields",IF(NOT(ISNUMBER(F73)),"Check expiration date",IF(NOT(ISNUMBER(G73)),"Check premium",IF(G73&lt;0,"Check premium",IF(AND(K73&lt;&gt;"",NOT(ISNUMBER(K73))),"Check contact date",IF(AND(ISNUMBER(K73),K73&gt;Assumptions!$B$3),"Check future contact date",IF(AND(J73="Completed",I73&lt;&gt;"Renewed",I73&lt;&gt;"Non-Renewed",I73&lt;&gt;"Cancelled"),"Check completed status",IF(COUNTIF($C$5:$C$104,C73)&gt;1,"Check duplicate policy ref","Ready")))))))))</f>
        <v/>
      </c>
      <c r="Q73">
        <f>Assumptions!D71</f>
        <v/>
      </c>
      <c r="R73">
        <f>Assumptions!H71</f>
        <v/>
      </c>
      <c r="S73">
        <f>Assumptions!E71</f>
        <v/>
      </c>
      <c r="T73">
        <f>Assumptions!F71</f>
        <v/>
      </c>
      <c r="U73">
        <f>Assumptions!G71</f>
        <v/>
      </c>
    </row>
    <row r="74" ht="32" customHeight="1">
      <c r="A74" s="16" t="n"/>
      <c r="B74" s="17" t="n"/>
      <c r="C74" s="16" t="n"/>
      <c r="D74" s="17" t="n"/>
      <c r="E74" s="17" t="n"/>
      <c r="F74" s="18" t="n"/>
      <c r="G74" s="19" t="n"/>
      <c r="H74" s="17" t="n"/>
      <c r="I74" s="17" t="n"/>
      <c r="J74" s="17" t="n"/>
      <c r="K74" s="18" t="n"/>
      <c r="L74" s="13">
        <f>IF(F74="","",IFERROR(F74-Assumptions!$B$3,""))</f>
        <v/>
      </c>
      <c r="M74" s="21">
        <f>IF(OR(F74="",L74=""),"",IFERROR(IF(OR(I74="Renewed",I74="Non-Renewed",I74="Cancelled"),"Closed",IF(L74&lt;0,"Expired",IF(L74&lt;=Assumptions!$B$4,"Due in 0-"&amp;Assumptions!$B$4&amp;" days",IF(L74&lt;=Assumptions!$B$5,"Due in "&amp;(Assumptions!$B$4+1)&amp;"-"&amp;Assumptions!$B$5&amp;" days",IF(L74&lt;=Assumptions!$B$6,"Due in "&amp;(Assumptions!$B$5+1)&amp;"-"&amp;Assumptions!$B$6&amp;" days","Beyond window"))))),"Check assumptions"))</f>
        <v/>
      </c>
      <c r="N74" s="21">
        <f>IF(OR(F74="",L74=""),"",IF(OR(I74="Renewed",I74="Non-Renewed",I74="Cancelled",J74="Completed"),"Closed",IF(L74&lt;0,"Review expired",IF(L74&lt;=Assumptions!$B$6,IF(OR(J74="Not Started",L74&lt;=Assumptions!$B$4,K74=""),"Follow up",IF(IFERROR(Assumptions!$B$3-K74,0)&gt;=Assumptions!$B$7,"Follow up","Monitor")),"Not in window"))))</f>
        <v/>
      </c>
      <c r="O74" s="21">
        <f>IF(COUNTA(A74:K74)=0,"",IF(OR(A74="",B74="",C74="",D74="",E74="",F74="",G74="",H74="",I74="",J74=""),"Complete required fields",IF(NOT(ISNUMBER(F74)),"Check expiration date",IF(NOT(ISNUMBER(G74)),"Check premium",IF(G74&lt;0,"Check premium",IF(AND(K74&lt;&gt;"",NOT(ISNUMBER(K74))),"Check contact date",IF(AND(ISNUMBER(K74),K74&gt;Assumptions!$B$3),"Check future contact date",IF(AND(J74="Completed",I74&lt;&gt;"Renewed",I74&lt;&gt;"Non-Renewed",I74&lt;&gt;"Cancelled"),"Check completed status",IF(COUNTIF($C$5:$C$104,C74)&gt;1,"Check duplicate policy ref","Ready")))))))))</f>
        <v/>
      </c>
      <c r="Q74">
        <f>Assumptions!D72</f>
        <v/>
      </c>
      <c r="R74">
        <f>Assumptions!H72</f>
        <v/>
      </c>
      <c r="S74">
        <f>Assumptions!E72</f>
        <v/>
      </c>
      <c r="T74">
        <f>Assumptions!F72</f>
        <v/>
      </c>
      <c r="U74">
        <f>Assumptions!G72</f>
        <v/>
      </c>
    </row>
    <row r="75" ht="32" customHeight="1">
      <c r="A75" s="16" t="n"/>
      <c r="B75" s="17" t="n"/>
      <c r="C75" s="16" t="n"/>
      <c r="D75" s="17" t="n"/>
      <c r="E75" s="17" t="n"/>
      <c r="F75" s="18" t="n"/>
      <c r="G75" s="19" t="n"/>
      <c r="H75" s="17" t="n"/>
      <c r="I75" s="17" t="n"/>
      <c r="J75" s="17" t="n"/>
      <c r="K75" s="18" t="n"/>
      <c r="L75" s="11">
        <f>IF(F75="","",IFERROR(F75-Assumptions!$B$3,""))</f>
        <v/>
      </c>
      <c r="M75" s="20">
        <f>IF(OR(F75="",L75=""),"",IFERROR(IF(OR(I75="Renewed",I75="Non-Renewed",I75="Cancelled"),"Closed",IF(L75&lt;0,"Expired",IF(L75&lt;=Assumptions!$B$4,"Due in 0-"&amp;Assumptions!$B$4&amp;" days",IF(L75&lt;=Assumptions!$B$5,"Due in "&amp;(Assumptions!$B$4+1)&amp;"-"&amp;Assumptions!$B$5&amp;" days",IF(L75&lt;=Assumptions!$B$6,"Due in "&amp;(Assumptions!$B$5+1)&amp;"-"&amp;Assumptions!$B$6&amp;" days","Beyond window"))))),"Check assumptions"))</f>
        <v/>
      </c>
      <c r="N75" s="20">
        <f>IF(OR(F75="",L75=""),"",IF(OR(I75="Renewed",I75="Non-Renewed",I75="Cancelled",J75="Completed"),"Closed",IF(L75&lt;0,"Review expired",IF(L75&lt;=Assumptions!$B$6,IF(OR(J75="Not Started",L75&lt;=Assumptions!$B$4,K75=""),"Follow up",IF(IFERROR(Assumptions!$B$3-K75,0)&gt;=Assumptions!$B$7,"Follow up","Monitor")),"Not in window"))))</f>
        <v/>
      </c>
      <c r="O75" s="20">
        <f>IF(COUNTA(A75:K75)=0,"",IF(OR(A75="",B75="",C75="",D75="",E75="",F75="",G75="",H75="",I75="",J75=""),"Complete required fields",IF(NOT(ISNUMBER(F75)),"Check expiration date",IF(NOT(ISNUMBER(G75)),"Check premium",IF(G75&lt;0,"Check premium",IF(AND(K75&lt;&gt;"",NOT(ISNUMBER(K75))),"Check contact date",IF(AND(ISNUMBER(K75),K75&gt;Assumptions!$B$3),"Check future contact date",IF(AND(J75="Completed",I75&lt;&gt;"Renewed",I75&lt;&gt;"Non-Renewed",I75&lt;&gt;"Cancelled"),"Check completed status",IF(COUNTIF($C$5:$C$104,C75)&gt;1,"Check duplicate policy ref","Ready")))))))))</f>
        <v/>
      </c>
      <c r="Q75">
        <f>Assumptions!D73</f>
        <v/>
      </c>
      <c r="R75">
        <f>Assumptions!H73</f>
        <v/>
      </c>
      <c r="S75">
        <f>Assumptions!E73</f>
        <v/>
      </c>
      <c r="T75">
        <f>Assumptions!F73</f>
        <v/>
      </c>
      <c r="U75">
        <f>Assumptions!G73</f>
        <v/>
      </c>
    </row>
    <row r="76" ht="32" customHeight="1">
      <c r="A76" s="16" t="n"/>
      <c r="B76" s="17" t="n"/>
      <c r="C76" s="16" t="n"/>
      <c r="D76" s="17" t="n"/>
      <c r="E76" s="17" t="n"/>
      <c r="F76" s="18" t="n"/>
      <c r="G76" s="19" t="n"/>
      <c r="H76" s="17" t="n"/>
      <c r="I76" s="17" t="n"/>
      <c r="J76" s="17" t="n"/>
      <c r="K76" s="18" t="n"/>
      <c r="L76" s="13">
        <f>IF(F76="","",IFERROR(F76-Assumptions!$B$3,""))</f>
        <v/>
      </c>
      <c r="M76" s="21">
        <f>IF(OR(F76="",L76=""),"",IFERROR(IF(OR(I76="Renewed",I76="Non-Renewed",I76="Cancelled"),"Closed",IF(L76&lt;0,"Expired",IF(L76&lt;=Assumptions!$B$4,"Due in 0-"&amp;Assumptions!$B$4&amp;" days",IF(L76&lt;=Assumptions!$B$5,"Due in "&amp;(Assumptions!$B$4+1)&amp;"-"&amp;Assumptions!$B$5&amp;" days",IF(L76&lt;=Assumptions!$B$6,"Due in "&amp;(Assumptions!$B$5+1)&amp;"-"&amp;Assumptions!$B$6&amp;" days","Beyond window"))))),"Check assumptions"))</f>
        <v/>
      </c>
      <c r="N76" s="21">
        <f>IF(OR(F76="",L76=""),"",IF(OR(I76="Renewed",I76="Non-Renewed",I76="Cancelled",J76="Completed"),"Closed",IF(L76&lt;0,"Review expired",IF(L76&lt;=Assumptions!$B$6,IF(OR(J76="Not Started",L76&lt;=Assumptions!$B$4,K76=""),"Follow up",IF(IFERROR(Assumptions!$B$3-K76,0)&gt;=Assumptions!$B$7,"Follow up","Monitor")),"Not in window"))))</f>
        <v/>
      </c>
      <c r="O76" s="21">
        <f>IF(COUNTA(A76:K76)=0,"",IF(OR(A76="",B76="",C76="",D76="",E76="",F76="",G76="",H76="",I76="",J76=""),"Complete required fields",IF(NOT(ISNUMBER(F76)),"Check expiration date",IF(NOT(ISNUMBER(G76)),"Check premium",IF(G76&lt;0,"Check premium",IF(AND(K76&lt;&gt;"",NOT(ISNUMBER(K76))),"Check contact date",IF(AND(ISNUMBER(K76),K76&gt;Assumptions!$B$3),"Check future contact date",IF(AND(J76="Completed",I76&lt;&gt;"Renewed",I76&lt;&gt;"Non-Renewed",I76&lt;&gt;"Cancelled"),"Check completed status",IF(COUNTIF($C$5:$C$104,C76)&gt;1,"Check duplicate policy ref","Ready")))))))))</f>
        <v/>
      </c>
      <c r="Q76">
        <f>Assumptions!D74</f>
        <v/>
      </c>
      <c r="R76">
        <f>Assumptions!H74</f>
        <v/>
      </c>
      <c r="S76">
        <f>Assumptions!E74</f>
        <v/>
      </c>
      <c r="T76">
        <f>Assumptions!F74</f>
        <v/>
      </c>
      <c r="U76">
        <f>Assumptions!G74</f>
        <v/>
      </c>
    </row>
    <row r="77" ht="32" customHeight="1">
      <c r="A77" s="16" t="n"/>
      <c r="B77" s="17" t="n"/>
      <c r="C77" s="16" t="n"/>
      <c r="D77" s="17" t="n"/>
      <c r="E77" s="17" t="n"/>
      <c r="F77" s="18" t="n"/>
      <c r="G77" s="19" t="n"/>
      <c r="H77" s="17" t="n"/>
      <c r="I77" s="17" t="n"/>
      <c r="J77" s="17" t="n"/>
      <c r="K77" s="18" t="n"/>
      <c r="L77" s="11">
        <f>IF(F77="","",IFERROR(F77-Assumptions!$B$3,""))</f>
        <v/>
      </c>
      <c r="M77" s="20">
        <f>IF(OR(F77="",L77=""),"",IFERROR(IF(OR(I77="Renewed",I77="Non-Renewed",I77="Cancelled"),"Closed",IF(L77&lt;0,"Expired",IF(L77&lt;=Assumptions!$B$4,"Due in 0-"&amp;Assumptions!$B$4&amp;" days",IF(L77&lt;=Assumptions!$B$5,"Due in "&amp;(Assumptions!$B$4+1)&amp;"-"&amp;Assumptions!$B$5&amp;" days",IF(L77&lt;=Assumptions!$B$6,"Due in "&amp;(Assumptions!$B$5+1)&amp;"-"&amp;Assumptions!$B$6&amp;" days","Beyond window"))))),"Check assumptions"))</f>
        <v/>
      </c>
      <c r="N77" s="20">
        <f>IF(OR(F77="",L77=""),"",IF(OR(I77="Renewed",I77="Non-Renewed",I77="Cancelled",J77="Completed"),"Closed",IF(L77&lt;0,"Review expired",IF(L77&lt;=Assumptions!$B$6,IF(OR(J77="Not Started",L77&lt;=Assumptions!$B$4,K77=""),"Follow up",IF(IFERROR(Assumptions!$B$3-K77,0)&gt;=Assumptions!$B$7,"Follow up","Monitor")),"Not in window"))))</f>
        <v/>
      </c>
      <c r="O77" s="20">
        <f>IF(COUNTA(A77:K77)=0,"",IF(OR(A77="",B77="",C77="",D77="",E77="",F77="",G77="",H77="",I77="",J77=""),"Complete required fields",IF(NOT(ISNUMBER(F77)),"Check expiration date",IF(NOT(ISNUMBER(G77)),"Check premium",IF(G77&lt;0,"Check premium",IF(AND(K77&lt;&gt;"",NOT(ISNUMBER(K77))),"Check contact date",IF(AND(ISNUMBER(K77),K77&gt;Assumptions!$B$3),"Check future contact date",IF(AND(J77="Completed",I77&lt;&gt;"Renewed",I77&lt;&gt;"Non-Renewed",I77&lt;&gt;"Cancelled"),"Check completed status",IF(COUNTIF($C$5:$C$104,C77)&gt;1,"Check duplicate policy ref","Ready")))))))))</f>
        <v/>
      </c>
      <c r="Q77">
        <f>Assumptions!D75</f>
        <v/>
      </c>
      <c r="R77">
        <f>Assumptions!H75</f>
        <v/>
      </c>
      <c r="S77">
        <f>Assumptions!E75</f>
        <v/>
      </c>
      <c r="T77">
        <f>Assumptions!F75</f>
        <v/>
      </c>
      <c r="U77">
        <f>Assumptions!G75</f>
        <v/>
      </c>
    </row>
    <row r="78" ht="32" customHeight="1">
      <c r="A78" s="16" t="n"/>
      <c r="B78" s="17" t="n"/>
      <c r="C78" s="16" t="n"/>
      <c r="D78" s="17" t="n"/>
      <c r="E78" s="17" t="n"/>
      <c r="F78" s="18" t="n"/>
      <c r="G78" s="19" t="n"/>
      <c r="H78" s="17" t="n"/>
      <c r="I78" s="17" t="n"/>
      <c r="J78" s="17" t="n"/>
      <c r="K78" s="18" t="n"/>
      <c r="L78" s="13">
        <f>IF(F78="","",IFERROR(F78-Assumptions!$B$3,""))</f>
        <v/>
      </c>
      <c r="M78" s="21">
        <f>IF(OR(F78="",L78=""),"",IFERROR(IF(OR(I78="Renewed",I78="Non-Renewed",I78="Cancelled"),"Closed",IF(L78&lt;0,"Expired",IF(L78&lt;=Assumptions!$B$4,"Due in 0-"&amp;Assumptions!$B$4&amp;" days",IF(L78&lt;=Assumptions!$B$5,"Due in "&amp;(Assumptions!$B$4+1)&amp;"-"&amp;Assumptions!$B$5&amp;" days",IF(L78&lt;=Assumptions!$B$6,"Due in "&amp;(Assumptions!$B$5+1)&amp;"-"&amp;Assumptions!$B$6&amp;" days","Beyond window"))))),"Check assumptions"))</f>
        <v/>
      </c>
      <c r="N78" s="21">
        <f>IF(OR(F78="",L78=""),"",IF(OR(I78="Renewed",I78="Non-Renewed",I78="Cancelled",J78="Completed"),"Closed",IF(L78&lt;0,"Review expired",IF(L78&lt;=Assumptions!$B$6,IF(OR(J78="Not Started",L78&lt;=Assumptions!$B$4,K78=""),"Follow up",IF(IFERROR(Assumptions!$B$3-K78,0)&gt;=Assumptions!$B$7,"Follow up","Monitor")),"Not in window"))))</f>
        <v/>
      </c>
      <c r="O78" s="21">
        <f>IF(COUNTA(A78:K78)=0,"",IF(OR(A78="",B78="",C78="",D78="",E78="",F78="",G78="",H78="",I78="",J78=""),"Complete required fields",IF(NOT(ISNUMBER(F78)),"Check expiration date",IF(NOT(ISNUMBER(G78)),"Check premium",IF(G78&lt;0,"Check premium",IF(AND(K78&lt;&gt;"",NOT(ISNUMBER(K78))),"Check contact date",IF(AND(ISNUMBER(K78),K78&gt;Assumptions!$B$3),"Check future contact date",IF(AND(J78="Completed",I78&lt;&gt;"Renewed",I78&lt;&gt;"Non-Renewed",I78&lt;&gt;"Cancelled"),"Check completed status",IF(COUNTIF($C$5:$C$104,C78)&gt;1,"Check duplicate policy ref","Ready")))))))))</f>
        <v/>
      </c>
      <c r="Q78">
        <f>Assumptions!D76</f>
        <v/>
      </c>
      <c r="R78">
        <f>Assumptions!H76</f>
        <v/>
      </c>
      <c r="S78">
        <f>Assumptions!E76</f>
        <v/>
      </c>
      <c r="T78">
        <f>Assumptions!F76</f>
        <v/>
      </c>
      <c r="U78">
        <f>Assumptions!G76</f>
        <v/>
      </c>
    </row>
    <row r="79" ht="32" customHeight="1">
      <c r="A79" s="16" t="n"/>
      <c r="B79" s="17" t="n"/>
      <c r="C79" s="16" t="n"/>
      <c r="D79" s="17" t="n"/>
      <c r="E79" s="17" t="n"/>
      <c r="F79" s="18" t="n"/>
      <c r="G79" s="19" t="n"/>
      <c r="H79" s="17" t="n"/>
      <c r="I79" s="17" t="n"/>
      <c r="J79" s="17" t="n"/>
      <c r="K79" s="18" t="n"/>
      <c r="L79" s="11">
        <f>IF(F79="","",IFERROR(F79-Assumptions!$B$3,""))</f>
        <v/>
      </c>
      <c r="M79" s="20">
        <f>IF(OR(F79="",L79=""),"",IFERROR(IF(OR(I79="Renewed",I79="Non-Renewed",I79="Cancelled"),"Closed",IF(L79&lt;0,"Expired",IF(L79&lt;=Assumptions!$B$4,"Due in 0-"&amp;Assumptions!$B$4&amp;" days",IF(L79&lt;=Assumptions!$B$5,"Due in "&amp;(Assumptions!$B$4+1)&amp;"-"&amp;Assumptions!$B$5&amp;" days",IF(L79&lt;=Assumptions!$B$6,"Due in "&amp;(Assumptions!$B$5+1)&amp;"-"&amp;Assumptions!$B$6&amp;" days","Beyond window"))))),"Check assumptions"))</f>
        <v/>
      </c>
      <c r="N79" s="20">
        <f>IF(OR(F79="",L79=""),"",IF(OR(I79="Renewed",I79="Non-Renewed",I79="Cancelled",J79="Completed"),"Closed",IF(L79&lt;0,"Review expired",IF(L79&lt;=Assumptions!$B$6,IF(OR(J79="Not Started",L79&lt;=Assumptions!$B$4,K79=""),"Follow up",IF(IFERROR(Assumptions!$B$3-K79,0)&gt;=Assumptions!$B$7,"Follow up","Monitor")),"Not in window"))))</f>
        <v/>
      </c>
      <c r="O79" s="20">
        <f>IF(COUNTA(A79:K79)=0,"",IF(OR(A79="",B79="",C79="",D79="",E79="",F79="",G79="",H79="",I79="",J79=""),"Complete required fields",IF(NOT(ISNUMBER(F79)),"Check expiration date",IF(NOT(ISNUMBER(G79)),"Check premium",IF(G79&lt;0,"Check premium",IF(AND(K79&lt;&gt;"",NOT(ISNUMBER(K79))),"Check contact date",IF(AND(ISNUMBER(K79),K79&gt;Assumptions!$B$3),"Check future contact date",IF(AND(J79="Completed",I79&lt;&gt;"Renewed",I79&lt;&gt;"Non-Renewed",I79&lt;&gt;"Cancelled"),"Check completed status",IF(COUNTIF($C$5:$C$104,C79)&gt;1,"Check duplicate policy ref","Ready")))))))))</f>
        <v/>
      </c>
      <c r="Q79">
        <f>Assumptions!D77</f>
        <v/>
      </c>
      <c r="R79">
        <f>Assumptions!H77</f>
        <v/>
      </c>
      <c r="S79">
        <f>Assumptions!E77</f>
        <v/>
      </c>
      <c r="T79">
        <f>Assumptions!F77</f>
        <v/>
      </c>
      <c r="U79">
        <f>Assumptions!G77</f>
        <v/>
      </c>
    </row>
    <row r="80" ht="32" customHeight="1">
      <c r="A80" s="16" t="n"/>
      <c r="B80" s="17" t="n"/>
      <c r="C80" s="16" t="n"/>
      <c r="D80" s="17" t="n"/>
      <c r="E80" s="17" t="n"/>
      <c r="F80" s="18" t="n"/>
      <c r="G80" s="19" t="n"/>
      <c r="H80" s="17" t="n"/>
      <c r="I80" s="17" t="n"/>
      <c r="J80" s="17" t="n"/>
      <c r="K80" s="18" t="n"/>
      <c r="L80" s="13">
        <f>IF(F80="","",IFERROR(F80-Assumptions!$B$3,""))</f>
        <v/>
      </c>
      <c r="M80" s="21">
        <f>IF(OR(F80="",L80=""),"",IFERROR(IF(OR(I80="Renewed",I80="Non-Renewed",I80="Cancelled"),"Closed",IF(L80&lt;0,"Expired",IF(L80&lt;=Assumptions!$B$4,"Due in 0-"&amp;Assumptions!$B$4&amp;" days",IF(L80&lt;=Assumptions!$B$5,"Due in "&amp;(Assumptions!$B$4+1)&amp;"-"&amp;Assumptions!$B$5&amp;" days",IF(L80&lt;=Assumptions!$B$6,"Due in "&amp;(Assumptions!$B$5+1)&amp;"-"&amp;Assumptions!$B$6&amp;" days","Beyond window"))))),"Check assumptions"))</f>
        <v/>
      </c>
      <c r="N80" s="21">
        <f>IF(OR(F80="",L80=""),"",IF(OR(I80="Renewed",I80="Non-Renewed",I80="Cancelled",J80="Completed"),"Closed",IF(L80&lt;0,"Review expired",IF(L80&lt;=Assumptions!$B$6,IF(OR(J80="Not Started",L80&lt;=Assumptions!$B$4,K80=""),"Follow up",IF(IFERROR(Assumptions!$B$3-K80,0)&gt;=Assumptions!$B$7,"Follow up","Monitor")),"Not in window"))))</f>
        <v/>
      </c>
      <c r="O80" s="21">
        <f>IF(COUNTA(A80:K80)=0,"",IF(OR(A80="",B80="",C80="",D80="",E80="",F80="",G80="",H80="",I80="",J80=""),"Complete required fields",IF(NOT(ISNUMBER(F80)),"Check expiration date",IF(NOT(ISNUMBER(G80)),"Check premium",IF(G80&lt;0,"Check premium",IF(AND(K80&lt;&gt;"",NOT(ISNUMBER(K80))),"Check contact date",IF(AND(ISNUMBER(K80),K80&gt;Assumptions!$B$3),"Check future contact date",IF(AND(J80="Completed",I80&lt;&gt;"Renewed",I80&lt;&gt;"Non-Renewed",I80&lt;&gt;"Cancelled"),"Check completed status",IF(COUNTIF($C$5:$C$104,C80)&gt;1,"Check duplicate policy ref","Ready")))))))))</f>
        <v/>
      </c>
      <c r="Q80">
        <f>Assumptions!D78</f>
        <v/>
      </c>
      <c r="R80">
        <f>Assumptions!H78</f>
        <v/>
      </c>
      <c r="S80">
        <f>Assumptions!E78</f>
        <v/>
      </c>
      <c r="T80">
        <f>Assumptions!F78</f>
        <v/>
      </c>
      <c r="U80">
        <f>Assumptions!G78</f>
        <v/>
      </c>
    </row>
    <row r="81" ht="32" customHeight="1">
      <c r="A81" s="16" t="n"/>
      <c r="B81" s="17" t="n"/>
      <c r="C81" s="16" t="n"/>
      <c r="D81" s="17" t="n"/>
      <c r="E81" s="17" t="n"/>
      <c r="F81" s="18" t="n"/>
      <c r="G81" s="19" t="n"/>
      <c r="H81" s="17" t="n"/>
      <c r="I81" s="17" t="n"/>
      <c r="J81" s="17" t="n"/>
      <c r="K81" s="18" t="n"/>
      <c r="L81" s="11">
        <f>IF(F81="","",IFERROR(F81-Assumptions!$B$3,""))</f>
        <v/>
      </c>
      <c r="M81" s="20">
        <f>IF(OR(F81="",L81=""),"",IFERROR(IF(OR(I81="Renewed",I81="Non-Renewed",I81="Cancelled"),"Closed",IF(L81&lt;0,"Expired",IF(L81&lt;=Assumptions!$B$4,"Due in 0-"&amp;Assumptions!$B$4&amp;" days",IF(L81&lt;=Assumptions!$B$5,"Due in "&amp;(Assumptions!$B$4+1)&amp;"-"&amp;Assumptions!$B$5&amp;" days",IF(L81&lt;=Assumptions!$B$6,"Due in "&amp;(Assumptions!$B$5+1)&amp;"-"&amp;Assumptions!$B$6&amp;" days","Beyond window"))))),"Check assumptions"))</f>
        <v/>
      </c>
      <c r="N81" s="20">
        <f>IF(OR(F81="",L81=""),"",IF(OR(I81="Renewed",I81="Non-Renewed",I81="Cancelled",J81="Completed"),"Closed",IF(L81&lt;0,"Review expired",IF(L81&lt;=Assumptions!$B$6,IF(OR(J81="Not Started",L81&lt;=Assumptions!$B$4,K81=""),"Follow up",IF(IFERROR(Assumptions!$B$3-K81,0)&gt;=Assumptions!$B$7,"Follow up","Monitor")),"Not in window"))))</f>
        <v/>
      </c>
      <c r="O81" s="20">
        <f>IF(COUNTA(A81:K81)=0,"",IF(OR(A81="",B81="",C81="",D81="",E81="",F81="",G81="",H81="",I81="",J81=""),"Complete required fields",IF(NOT(ISNUMBER(F81)),"Check expiration date",IF(NOT(ISNUMBER(G81)),"Check premium",IF(G81&lt;0,"Check premium",IF(AND(K81&lt;&gt;"",NOT(ISNUMBER(K81))),"Check contact date",IF(AND(ISNUMBER(K81),K81&gt;Assumptions!$B$3),"Check future contact date",IF(AND(J81="Completed",I81&lt;&gt;"Renewed",I81&lt;&gt;"Non-Renewed",I81&lt;&gt;"Cancelled"),"Check completed status",IF(COUNTIF($C$5:$C$104,C81)&gt;1,"Check duplicate policy ref","Ready")))))))))</f>
        <v/>
      </c>
      <c r="Q81">
        <f>Assumptions!D79</f>
        <v/>
      </c>
      <c r="R81">
        <f>Assumptions!H79</f>
        <v/>
      </c>
      <c r="S81">
        <f>Assumptions!E79</f>
        <v/>
      </c>
      <c r="T81">
        <f>Assumptions!F79</f>
        <v/>
      </c>
      <c r="U81">
        <f>Assumptions!G79</f>
        <v/>
      </c>
    </row>
    <row r="82" ht="32" customHeight="1">
      <c r="A82" s="16" t="n"/>
      <c r="B82" s="17" t="n"/>
      <c r="C82" s="16" t="n"/>
      <c r="D82" s="17" t="n"/>
      <c r="E82" s="17" t="n"/>
      <c r="F82" s="18" t="n"/>
      <c r="G82" s="19" t="n"/>
      <c r="H82" s="17" t="n"/>
      <c r="I82" s="17" t="n"/>
      <c r="J82" s="17" t="n"/>
      <c r="K82" s="18" t="n"/>
      <c r="L82" s="13">
        <f>IF(F82="","",IFERROR(F82-Assumptions!$B$3,""))</f>
        <v/>
      </c>
      <c r="M82" s="21">
        <f>IF(OR(F82="",L82=""),"",IFERROR(IF(OR(I82="Renewed",I82="Non-Renewed",I82="Cancelled"),"Closed",IF(L82&lt;0,"Expired",IF(L82&lt;=Assumptions!$B$4,"Due in 0-"&amp;Assumptions!$B$4&amp;" days",IF(L82&lt;=Assumptions!$B$5,"Due in "&amp;(Assumptions!$B$4+1)&amp;"-"&amp;Assumptions!$B$5&amp;" days",IF(L82&lt;=Assumptions!$B$6,"Due in "&amp;(Assumptions!$B$5+1)&amp;"-"&amp;Assumptions!$B$6&amp;" days","Beyond window"))))),"Check assumptions"))</f>
        <v/>
      </c>
      <c r="N82" s="21">
        <f>IF(OR(F82="",L82=""),"",IF(OR(I82="Renewed",I82="Non-Renewed",I82="Cancelled",J82="Completed"),"Closed",IF(L82&lt;0,"Review expired",IF(L82&lt;=Assumptions!$B$6,IF(OR(J82="Not Started",L82&lt;=Assumptions!$B$4,K82=""),"Follow up",IF(IFERROR(Assumptions!$B$3-K82,0)&gt;=Assumptions!$B$7,"Follow up","Monitor")),"Not in window"))))</f>
        <v/>
      </c>
      <c r="O82" s="21">
        <f>IF(COUNTA(A82:K82)=0,"",IF(OR(A82="",B82="",C82="",D82="",E82="",F82="",G82="",H82="",I82="",J82=""),"Complete required fields",IF(NOT(ISNUMBER(F82)),"Check expiration date",IF(NOT(ISNUMBER(G82)),"Check premium",IF(G82&lt;0,"Check premium",IF(AND(K82&lt;&gt;"",NOT(ISNUMBER(K82))),"Check contact date",IF(AND(ISNUMBER(K82),K82&gt;Assumptions!$B$3),"Check future contact date",IF(AND(J82="Completed",I82&lt;&gt;"Renewed",I82&lt;&gt;"Non-Renewed",I82&lt;&gt;"Cancelled"),"Check completed status",IF(COUNTIF($C$5:$C$104,C82)&gt;1,"Check duplicate policy ref","Ready")))))))))</f>
        <v/>
      </c>
      <c r="Q82">
        <f>Assumptions!D80</f>
        <v/>
      </c>
      <c r="R82">
        <f>Assumptions!H80</f>
        <v/>
      </c>
      <c r="S82">
        <f>Assumptions!E80</f>
        <v/>
      </c>
      <c r="T82">
        <f>Assumptions!F80</f>
        <v/>
      </c>
      <c r="U82">
        <f>Assumptions!G80</f>
        <v/>
      </c>
    </row>
    <row r="83" ht="32" customHeight="1">
      <c r="A83" s="16" t="n"/>
      <c r="B83" s="17" t="n"/>
      <c r="C83" s="16" t="n"/>
      <c r="D83" s="17" t="n"/>
      <c r="E83" s="17" t="n"/>
      <c r="F83" s="18" t="n"/>
      <c r="G83" s="19" t="n"/>
      <c r="H83" s="17" t="n"/>
      <c r="I83" s="17" t="n"/>
      <c r="J83" s="17" t="n"/>
      <c r="K83" s="18" t="n"/>
      <c r="L83" s="11">
        <f>IF(F83="","",IFERROR(F83-Assumptions!$B$3,""))</f>
        <v/>
      </c>
      <c r="M83" s="20">
        <f>IF(OR(F83="",L83=""),"",IFERROR(IF(OR(I83="Renewed",I83="Non-Renewed",I83="Cancelled"),"Closed",IF(L83&lt;0,"Expired",IF(L83&lt;=Assumptions!$B$4,"Due in 0-"&amp;Assumptions!$B$4&amp;" days",IF(L83&lt;=Assumptions!$B$5,"Due in "&amp;(Assumptions!$B$4+1)&amp;"-"&amp;Assumptions!$B$5&amp;" days",IF(L83&lt;=Assumptions!$B$6,"Due in "&amp;(Assumptions!$B$5+1)&amp;"-"&amp;Assumptions!$B$6&amp;" days","Beyond window"))))),"Check assumptions"))</f>
        <v/>
      </c>
      <c r="N83" s="20">
        <f>IF(OR(F83="",L83=""),"",IF(OR(I83="Renewed",I83="Non-Renewed",I83="Cancelled",J83="Completed"),"Closed",IF(L83&lt;0,"Review expired",IF(L83&lt;=Assumptions!$B$6,IF(OR(J83="Not Started",L83&lt;=Assumptions!$B$4,K83=""),"Follow up",IF(IFERROR(Assumptions!$B$3-K83,0)&gt;=Assumptions!$B$7,"Follow up","Monitor")),"Not in window"))))</f>
        <v/>
      </c>
      <c r="O83" s="20">
        <f>IF(COUNTA(A83:K83)=0,"",IF(OR(A83="",B83="",C83="",D83="",E83="",F83="",G83="",H83="",I83="",J83=""),"Complete required fields",IF(NOT(ISNUMBER(F83)),"Check expiration date",IF(NOT(ISNUMBER(G83)),"Check premium",IF(G83&lt;0,"Check premium",IF(AND(K83&lt;&gt;"",NOT(ISNUMBER(K83))),"Check contact date",IF(AND(ISNUMBER(K83),K83&gt;Assumptions!$B$3),"Check future contact date",IF(AND(J83="Completed",I83&lt;&gt;"Renewed",I83&lt;&gt;"Non-Renewed",I83&lt;&gt;"Cancelled"),"Check completed status",IF(COUNTIF($C$5:$C$104,C83)&gt;1,"Check duplicate policy ref","Ready")))))))))</f>
        <v/>
      </c>
      <c r="Q83">
        <f>Assumptions!D81</f>
        <v/>
      </c>
      <c r="R83">
        <f>Assumptions!H81</f>
        <v/>
      </c>
      <c r="S83">
        <f>Assumptions!E81</f>
        <v/>
      </c>
      <c r="T83">
        <f>Assumptions!F81</f>
        <v/>
      </c>
      <c r="U83">
        <f>Assumptions!G81</f>
        <v/>
      </c>
    </row>
    <row r="84" ht="32" customHeight="1">
      <c r="A84" s="16" t="n"/>
      <c r="B84" s="17" t="n"/>
      <c r="C84" s="16" t="n"/>
      <c r="D84" s="17" t="n"/>
      <c r="E84" s="17" t="n"/>
      <c r="F84" s="18" t="n"/>
      <c r="G84" s="19" t="n"/>
      <c r="H84" s="17" t="n"/>
      <c r="I84" s="17" t="n"/>
      <c r="J84" s="17" t="n"/>
      <c r="K84" s="18" t="n"/>
      <c r="L84" s="13">
        <f>IF(F84="","",IFERROR(F84-Assumptions!$B$3,""))</f>
        <v/>
      </c>
      <c r="M84" s="21">
        <f>IF(OR(F84="",L84=""),"",IFERROR(IF(OR(I84="Renewed",I84="Non-Renewed",I84="Cancelled"),"Closed",IF(L84&lt;0,"Expired",IF(L84&lt;=Assumptions!$B$4,"Due in 0-"&amp;Assumptions!$B$4&amp;" days",IF(L84&lt;=Assumptions!$B$5,"Due in "&amp;(Assumptions!$B$4+1)&amp;"-"&amp;Assumptions!$B$5&amp;" days",IF(L84&lt;=Assumptions!$B$6,"Due in "&amp;(Assumptions!$B$5+1)&amp;"-"&amp;Assumptions!$B$6&amp;" days","Beyond window"))))),"Check assumptions"))</f>
        <v/>
      </c>
      <c r="N84" s="21">
        <f>IF(OR(F84="",L84=""),"",IF(OR(I84="Renewed",I84="Non-Renewed",I84="Cancelled",J84="Completed"),"Closed",IF(L84&lt;0,"Review expired",IF(L84&lt;=Assumptions!$B$6,IF(OR(J84="Not Started",L84&lt;=Assumptions!$B$4,K84=""),"Follow up",IF(IFERROR(Assumptions!$B$3-K84,0)&gt;=Assumptions!$B$7,"Follow up","Monitor")),"Not in window"))))</f>
        <v/>
      </c>
      <c r="O84" s="21">
        <f>IF(COUNTA(A84:K84)=0,"",IF(OR(A84="",B84="",C84="",D84="",E84="",F84="",G84="",H84="",I84="",J84=""),"Complete required fields",IF(NOT(ISNUMBER(F84)),"Check expiration date",IF(NOT(ISNUMBER(G84)),"Check premium",IF(G84&lt;0,"Check premium",IF(AND(K84&lt;&gt;"",NOT(ISNUMBER(K84))),"Check contact date",IF(AND(ISNUMBER(K84),K84&gt;Assumptions!$B$3),"Check future contact date",IF(AND(J84="Completed",I84&lt;&gt;"Renewed",I84&lt;&gt;"Non-Renewed",I84&lt;&gt;"Cancelled"),"Check completed status",IF(COUNTIF($C$5:$C$104,C84)&gt;1,"Check duplicate policy ref","Ready")))))))))</f>
        <v/>
      </c>
      <c r="Q84">
        <f>Assumptions!D82</f>
        <v/>
      </c>
      <c r="R84">
        <f>Assumptions!H82</f>
        <v/>
      </c>
      <c r="S84">
        <f>Assumptions!E82</f>
        <v/>
      </c>
      <c r="T84">
        <f>Assumptions!F82</f>
        <v/>
      </c>
      <c r="U84">
        <f>Assumptions!G82</f>
        <v/>
      </c>
    </row>
    <row r="85" ht="32" customHeight="1">
      <c r="A85" s="16" t="n"/>
      <c r="B85" s="17" t="n"/>
      <c r="C85" s="16" t="n"/>
      <c r="D85" s="17" t="n"/>
      <c r="E85" s="17" t="n"/>
      <c r="F85" s="18" t="n"/>
      <c r="G85" s="19" t="n"/>
      <c r="H85" s="17" t="n"/>
      <c r="I85" s="17" t="n"/>
      <c r="J85" s="17" t="n"/>
      <c r="K85" s="18" t="n"/>
      <c r="L85" s="11">
        <f>IF(F85="","",IFERROR(F85-Assumptions!$B$3,""))</f>
        <v/>
      </c>
      <c r="M85" s="20">
        <f>IF(OR(F85="",L85=""),"",IFERROR(IF(OR(I85="Renewed",I85="Non-Renewed",I85="Cancelled"),"Closed",IF(L85&lt;0,"Expired",IF(L85&lt;=Assumptions!$B$4,"Due in 0-"&amp;Assumptions!$B$4&amp;" days",IF(L85&lt;=Assumptions!$B$5,"Due in "&amp;(Assumptions!$B$4+1)&amp;"-"&amp;Assumptions!$B$5&amp;" days",IF(L85&lt;=Assumptions!$B$6,"Due in "&amp;(Assumptions!$B$5+1)&amp;"-"&amp;Assumptions!$B$6&amp;" days","Beyond window"))))),"Check assumptions"))</f>
        <v/>
      </c>
      <c r="N85" s="20">
        <f>IF(OR(F85="",L85=""),"",IF(OR(I85="Renewed",I85="Non-Renewed",I85="Cancelled",J85="Completed"),"Closed",IF(L85&lt;0,"Review expired",IF(L85&lt;=Assumptions!$B$6,IF(OR(J85="Not Started",L85&lt;=Assumptions!$B$4,K85=""),"Follow up",IF(IFERROR(Assumptions!$B$3-K85,0)&gt;=Assumptions!$B$7,"Follow up","Monitor")),"Not in window"))))</f>
        <v/>
      </c>
      <c r="O85" s="20">
        <f>IF(COUNTA(A85:K85)=0,"",IF(OR(A85="",B85="",C85="",D85="",E85="",F85="",G85="",H85="",I85="",J85=""),"Complete required fields",IF(NOT(ISNUMBER(F85)),"Check expiration date",IF(NOT(ISNUMBER(G85)),"Check premium",IF(G85&lt;0,"Check premium",IF(AND(K85&lt;&gt;"",NOT(ISNUMBER(K85))),"Check contact date",IF(AND(ISNUMBER(K85),K85&gt;Assumptions!$B$3),"Check future contact date",IF(AND(J85="Completed",I85&lt;&gt;"Renewed",I85&lt;&gt;"Non-Renewed",I85&lt;&gt;"Cancelled"),"Check completed status",IF(COUNTIF($C$5:$C$104,C85)&gt;1,"Check duplicate policy ref","Ready")))))))))</f>
        <v/>
      </c>
      <c r="Q85">
        <f>Assumptions!D83</f>
        <v/>
      </c>
      <c r="R85">
        <f>Assumptions!H83</f>
        <v/>
      </c>
      <c r="S85">
        <f>Assumptions!E83</f>
        <v/>
      </c>
      <c r="T85">
        <f>Assumptions!F83</f>
        <v/>
      </c>
      <c r="U85">
        <f>Assumptions!G83</f>
        <v/>
      </c>
    </row>
    <row r="86" ht="32" customHeight="1">
      <c r="A86" s="16" t="n"/>
      <c r="B86" s="17" t="n"/>
      <c r="C86" s="16" t="n"/>
      <c r="D86" s="17" t="n"/>
      <c r="E86" s="17" t="n"/>
      <c r="F86" s="18" t="n"/>
      <c r="G86" s="19" t="n"/>
      <c r="H86" s="17" t="n"/>
      <c r="I86" s="17" t="n"/>
      <c r="J86" s="17" t="n"/>
      <c r="K86" s="18" t="n"/>
      <c r="L86" s="13">
        <f>IF(F86="","",IFERROR(F86-Assumptions!$B$3,""))</f>
        <v/>
      </c>
      <c r="M86" s="21">
        <f>IF(OR(F86="",L86=""),"",IFERROR(IF(OR(I86="Renewed",I86="Non-Renewed",I86="Cancelled"),"Closed",IF(L86&lt;0,"Expired",IF(L86&lt;=Assumptions!$B$4,"Due in 0-"&amp;Assumptions!$B$4&amp;" days",IF(L86&lt;=Assumptions!$B$5,"Due in "&amp;(Assumptions!$B$4+1)&amp;"-"&amp;Assumptions!$B$5&amp;" days",IF(L86&lt;=Assumptions!$B$6,"Due in "&amp;(Assumptions!$B$5+1)&amp;"-"&amp;Assumptions!$B$6&amp;" days","Beyond window"))))),"Check assumptions"))</f>
        <v/>
      </c>
      <c r="N86" s="21">
        <f>IF(OR(F86="",L86=""),"",IF(OR(I86="Renewed",I86="Non-Renewed",I86="Cancelled",J86="Completed"),"Closed",IF(L86&lt;0,"Review expired",IF(L86&lt;=Assumptions!$B$6,IF(OR(J86="Not Started",L86&lt;=Assumptions!$B$4,K86=""),"Follow up",IF(IFERROR(Assumptions!$B$3-K86,0)&gt;=Assumptions!$B$7,"Follow up","Monitor")),"Not in window"))))</f>
        <v/>
      </c>
      <c r="O86" s="21">
        <f>IF(COUNTA(A86:K86)=0,"",IF(OR(A86="",B86="",C86="",D86="",E86="",F86="",G86="",H86="",I86="",J86=""),"Complete required fields",IF(NOT(ISNUMBER(F86)),"Check expiration date",IF(NOT(ISNUMBER(G86)),"Check premium",IF(G86&lt;0,"Check premium",IF(AND(K86&lt;&gt;"",NOT(ISNUMBER(K86))),"Check contact date",IF(AND(ISNUMBER(K86),K86&gt;Assumptions!$B$3),"Check future contact date",IF(AND(J86="Completed",I86&lt;&gt;"Renewed",I86&lt;&gt;"Non-Renewed",I86&lt;&gt;"Cancelled"),"Check completed status",IF(COUNTIF($C$5:$C$104,C86)&gt;1,"Check duplicate policy ref","Ready")))))))))</f>
        <v/>
      </c>
      <c r="Q86">
        <f>Assumptions!D84</f>
        <v/>
      </c>
      <c r="R86">
        <f>Assumptions!H84</f>
        <v/>
      </c>
      <c r="S86">
        <f>Assumptions!E84</f>
        <v/>
      </c>
      <c r="T86">
        <f>Assumptions!F84</f>
        <v/>
      </c>
      <c r="U86">
        <f>Assumptions!G84</f>
        <v/>
      </c>
    </row>
    <row r="87" ht="32" customHeight="1">
      <c r="A87" s="16" t="n"/>
      <c r="B87" s="17" t="n"/>
      <c r="C87" s="16" t="n"/>
      <c r="D87" s="17" t="n"/>
      <c r="E87" s="17" t="n"/>
      <c r="F87" s="18" t="n"/>
      <c r="G87" s="19" t="n"/>
      <c r="H87" s="17" t="n"/>
      <c r="I87" s="17" t="n"/>
      <c r="J87" s="17" t="n"/>
      <c r="K87" s="18" t="n"/>
      <c r="L87" s="11">
        <f>IF(F87="","",IFERROR(F87-Assumptions!$B$3,""))</f>
        <v/>
      </c>
      <c r="M87" s="20">
        <f>IF(OR(F87="",L87=""),"",IFERROR(IF(OR(I87="Renewed",I87="Non-Renewed",I87="Cancelled"),"Closed",IF(L87&lt;0,"Expired",IF(L87&lt;=Assumptions!$B$4,"Due in 0-"&amp;Assumptions!$B$4&amp;" days",IF(L87&lt;=Assumptions!$B$5,"Due in "&amp;(Assumptions!$B$4+1)&amp;"-"&amp;Assumptions!$B$5&amp;" days",IF(L87&lt;=Assumptions!$B$6,"Due in "&amp;(Assumptions!$B$5+1)&amp;"-"&amp;Assumptions!$B$6&amp;" days","Beyond window"))))),"Check assumptions"))</f>
        <v/>
      </c>
      <c r="N87" s="20">
        <f>IF(OR(F87="",L87=""),"",IF(OR(I87="Renewed",I87="Non-Renewed",I87="Cancelled",J87="Completed"),"Closed",IF(L87&lt;0,"Review expired",IF(L87&lt;=Assumptions!$B$6,IF(OR(J87="Not Started",L87&lt;=Assumptions!$B$4,K87=""),"Follow up",IF(IFERROR(Assumptions!$B$3-K87,0)&gt;=Assumptions!$B$7,"Follow up","Monitor")),"Not in window"))))</f>
        <v/>
      </c>
      <c r="O87" s="20">
        <f>IF(COUNTA(A87:K87)=0,"",IF(OR(A87="",B87="",C87="",D87="",E87="",F87="",G87="",H87="",I87="",J87=""),"Complete required fields",IF(NOT(ISNUMBER(F87)),"Check expiration date",IF(NOT(ISNUMBER(G87)),"Check premium",IF(G87&lt;0,"Check premium",IF(AND(K87&lt;&gt;"",NOT(ISNUMBER(K87))),"Check contact date",IF(AND(ISNUMBER(K87),K87&gt;Assumptions!$B$3),"Check future contact date",IF(AND(J87="Completed",I87&lt;&gt;"Renewed",I87&lt;&gt;"Non-Renewed",I87&lt;&gt;"Cancelled"),"Check completed status",IF(COUNTIF($C$5:$C$104,C87)&gt;1,"Check duplicate policy ref","Ready")))))))))</f>
        <v/>
      </c>
      <c r="Q87">
        <f>Assumptions!D85</f>
        <v/>
      </c>
      <c r="R87">
        <f>Assumptions!H85</f>
        <v/>
      </c>
      <c r="S87">
        <f>Assumptions!E85</f>
        <v/>
      </c>
      <c r="T87">
        <f>Assumptions!F85</f>
        <v/>
      </c>
      <c r="U87">
        <f>Assumptions!G85</f>
        <v/>
      </c>
    </row>
    <row r="88" ht="32" customHeight="1">
      <c r="A88" s="16" t="n"/>
      <c r="B88" s="17" t="n"/>
      <c r="C88" s="16" t="n"/>
      <c r="D88" s="17" t="n"/>
      <c r="E88" s="17" t="n"/>
      <c r="F88" s="18" t="n"/>
      <c r="G88" s="19" t="n"/>
      <c r="H88" s="17" t="n"/>
      <c r="I88" s="17" t="n"/>
      <c r="J88" s="17" t="n"/>
      <c r="K88" s="18" t="n"/>
      <c r="L88" s="13">
        <f>IF(F88="","",IFERROR(F88-Assumptions!$B$3,""))</f>
        <v/>
      </c>
      <c r="M88" s="21">
        <f>IF(OR(F88="",L88=""),"",IFERROR(IF(OR(I88="Renewed",I88="Non-Renewed",I88="Cancelled"),"Closed",IF(L88&lt;0,"Expired",IF(L88&lt;=Assumptions!$B$4,"Due in 0-"&amp;Assumptions!$B$4&amp;" days",IF(L88&lt;=Assumptions!$B$5,"Due in "&amp;(Assumptions!$B$4+1)&amp;"-"&amp;Assumptions!$B$5&amp;" days",IF(L88&lt;=Assumptions!$B$6,"Due in "&amp;(Assumptions!$B$5+1)&amp;"-"&amp;Assumptions!$B$6&amp;" days","Beyond window"))))),"Check assumptions"))</f>
        <v/>
      </c>
      <c r="N88" s="21">
        <f>IF(OR(F88="",L88=""),"",IF(OR(I88="Renewed",I88="Non-Renewed",I88="Cancelled",J88="Completed"),"Closed",IF(L88&lt;0,"Review expired",IF(L88&lt;=Assumptions!$B$6,IF(OR(J88="Not Started",L88&lt;=Assumptions!$B$4,K88=""),"Follow up",IF(IFERROR(Assumptions!$B$3-K88,0)&gt;=Assumptions!$B$7,"Follow up","Monitor")),"Not in window"))))</f>
        <v/>
      </c>
      <c r="O88" s="21">
        <f>IF(COUNTA(A88:K88)=0,"",IF(OR(A88="",B88="",C88="",D88="",E88="",F88="",G88="",H88="",I88="",J88=""),"Complete required fields",IF(NOT(ISNUMBER(F88)),"Check expiration date",IF(NOT(ISNUMBER(G88)),"Check premium",IF(G88&lt;0,"Check premium",IF(AND(K88&lt;&gt;"",NOT(ISNUMBER(K88))),"Check contact date",IF(AND(ISNUMBER(K88),K88&gt;Assumptions!$B$3),"Check future contact date",IF(AND(J88="Completed",I88&lt;&gt;"Renewed",I88&lt;&gt;"Non-Renewed",I88&lt;&gt;"Cancelled"),"Check completed status",IF(COUNTIF($C$5:$C$104,C88)&gt;1,"Check duplicate policy ref","Ready")))))))))</f>
        <v/>
      </c>
      <c r="Q88">
        <f>Assumptions!D86</f>
        <v/>
      </c>
      <c r="R88">
        <f>Assumptions!H86</f>
        <v/>
      </c>
      <c r="S88">
        <f>Assumptions!E86</f>
        <v/>
      </c>
      <c r="T88">
        <f>Assumptions!F86</f>
        <v/>
      </c>
      <c r="U88">
        <f>Assumptions!G86</f>
        <v/>
      </c>
    </row>
    <row r="89" ht="32" customHeight="1">
      <c r="A89" s="16" t="n"/>
      <c r="B89" s="17" t="n"/>
      <c r="C89" s="16" t="n"/>
      <c r="D89" s="17" t="n"/>
      <c r="E89" s="17" t="n"/>
      <c r="F89" s="18" t="n"/>
      <c r="G89" s="19" t="n"/>
      <c r="H89" s="17" t="n"/>
      <c r="I89" s="17" t="n"/>
      <c r="J89" s="17" t="n"/>
      <c r="K89" s="18" t="n"/>
      <c r="L89" s="11">
        <f>IF(F89="","",IFERROR(F89-Assumptions!$B$3,""))</f>
        <v/>
      </c>
      <c r="M89" s="20">
        <f>IF(OR(F89="",L89=""),"",IFERROR(IF(OR(I89="Renewed",I89="Non-Renewed",I89="Cancelled"),"Closed",IF(L89&lt;0,"Expired",IF(L89&lt;=Assumptions!$B$4,"Due in 0-"&amp;Assumptions!$B$4&amp;" days",IF(L89&lt;=Assumptions!$B$5,"Due in "&amp;(Assumptions!$B$4+1)&amp;"-"&amp;Assumptions!$B$5&amp;" days",IF(L89&lt;=Assumptions!$B$6,"Due in "&amp;(Assumptions!$B$5+1)&amp;"-"&amp;Assumptions!$B$6&amp;" days","Beyond window"))))),"Check assumptions"))</f>
        <v/>
      </c>
      <c r="N89" s="20">
        <f>IF(OR(F89="",L89=""),"",IF(OR(I89="Renewed",I89="Non-Renewed",I89="Cancelled",J89="Completed"),"Closed",IF(L89&lt;0,"Review expired",IF(L89&lt;=Assumptions!$B$6,IF(OR(J89="Not Started",L89&lt;=Assumptions!$B$4,K89=""),"Follow up",IF(IFERROR(Assumptions!$B$3-K89,0)&gt;=Assumptions!$B$7,"Follow up","Monitor")),"Not in window"))))</f>
        <v/>
      </c>
      <c r="O89" s="20">
        <f>IF(COUNTA(A89:K89)=0,"",IF(OR(A89="",B89="",C89="",D89="",E89="",F89="",G89="",H89="",I89="",J89=""),"Complete required fields",IF(NOT(ISNUMBER(F89)),"Check expiration date",IF(NOT(ISNUMBER(G89)),"Check premium",IF(G89&lt;0,"Check premium",IF(AND(K89&lt;&gt;"",NOT(ISNUMBER(K89))),"Check contact date",IF(AND(ISNUMBER(K89),K89&gt;Assumptions!$B$3),"Check future contact date",IF(AND(J89="Completed",I89&lt;&gt;"Renewed",I89&lt;&gt;"Non-Renewed",I89&lt;&gt;"Cancelled"),"Check completed status",IF(COUNTIF($C$5:$C$104,C89)&gt;1,"Check duplicate policy ref","Ready")))))))))</f>
        <v/>
      </c>
      <c r="Q89">
        <f>Assumptions!D87</f>
        <v/>
      </c>
      <c r="R89">
        <f>Assumptions!H87</f>
        <v/>
      </c>
      <c r="S89">
        <f>Assumptions!E87</f>
        <v/>
      </c>
      <c r="T89">
        <f>Assumptions!F87</f>
        <v/>
      </c>
      <c r="U89">
        <f>Assumptions!G87</f>
        <v/>
      </c>
    </row>
    <row r="90" ht="32" customHeight="1">
      <c r="A90" s="16" t="n"/>
      <c r="B90" s="17" t="n"/>
      <c r="C90" s="16" t="n"/>
      <c r="D90" s="17" t="n"/>
      <c r="E90" s="17" t="n"/>
      <c r="F90" s="18" t="n"/>
      <c r="G90" s="19" t="n"/>
      <c r="H90" s="17" t="n"/>
      <c r="I90" s="17" t="n"/>
      <c r="J90" s="17" t="n"/>
      <c r="K90" s="18" t="n"/>
      <c r="L90" s="13">
        <f>IF(F90="","",IFERROR(F90-Assumptions!$B$3,""))</f>
        <v/>
      </c>
      <c r="M90" s="21">
        <f>IF(OR(F90="",L90=""),"",IFERROR(IF(OR(I90="Renewed",I90="Non-Renewed",I90="Cancelled"),"Closed",IF(L90&lt;0,"Expired",IF(L90&lt;=Assumptions!$B$4,"Due in 0-"&amp;Assumptions!$B$4&amp;" days",IF(L90&lt;=Assumptions!$B$5,"Due in "&amp;(Assumptions!$B$4+1)&amp;"-"&amp;Assumptions!$B$5&amp;" days",IF(L90&lt;=Assumptions!$B$6,"Due in "&amp;(Assumptions!$B$5+1)&amp;"-"&amp;Assumptions!$B$6&amp;" days","Beyond window"))))),"Check assumptions"))</f>
        <v/>
      </c>
      <c r="N90" s="21">
        <f>IF(OR(F90="",L90=""),"",IF(OR(I90="Renewed",I90="Non-Renewed",I90="Cancelled",J90="Completed"),"Closed",IF(L90&lt;0,"Review expired",IF(L90&lt;=Assumptions!$B$6,IF(OR(J90="Not Started",L90&lt;=Assumptions!$B$4,K90=""),"Follow up",IF(IFERROR(Assumptions!$B$3-K90,0)&gt;=Assumptions!$B$7,"Follow up","Monitor")),"Not in window"))))</f>
        <v/>
      </c>
      <c r="O90" s="21">
        <f>IF(COUNTA(A90:K90)=0,"",IF(OR(A90="",B90="",C90="",D90="",E90="",F90="",G90="",H90="",I90="",J90=""),"Complete required fields",IF(NOT(ISNUMBER(F90)),"Check expiration date",IF(NOT(ISNUMBER(G90)),"Check premium",IF(G90&lt;0,"Check premium",IF(AND(K90&lt;&gt;"",NOT(ISNUMBER(K90))),"Check contact date",IF(AND(ISNUMBER(K90),K90&gt;Assumptions!$B$3),"Check future contact date",IF(AND(J90="Completed",I90&lt;&gt;"Renewed",I90&lt;&gt;"Non-Renewed",I90&lt;&gt;"Cancelled"),"Check completed status",IF(COUNTIF($C$5:$C$104,C90)&gt;1,"Check duplicate policy ref","Ready")))))))))</f>
        <v/>
      </c>
      <c r="Q90">
        <f>Assumptions!D88</f>
        <v/>
      </c>
      <c r="R90">
        <f>Assumptions!H88</f>
        <v/>
      </c>
      <c r="S90">
        <f>Assumptions!E88</f>
        <v/>
      </c>
      <c r="T90">
        <f>Assumptions!F88</f>
        <v/>
      </c>
      <c r="U90">
        <f>Assumptions!G88</f>
        <v/>
      </c>
    </row>
    <row r="91" ht="32" customHeight="1">
      <c r="A91" s="16" t="n"/>
      <c r="B91" s="17" t="n"/>
      <c r="C91" s="16" t="n"/>
      <c r="D91" s="17" t="n"/>
      <c r="E91" s="17" t="n"/>
      <c r="F91" s="18" t="n"/>
      <c r="G91" s="19" t="n"/>
      <c r="H91" s="17" t="n"/>
      <c r="I91" s="17" t="n"/>
      <c r="J91" s="17" t="n"/>
      <c r="K91" s="18" t="n"/>
      <c r="L91" s="11">
        <f>IF(F91="","",IFERROR(F91-Assumptions!$B$3,""))</f>
        <v/>
      </c>
      <c r="M91" s="20">
        <f>IF(OR(F91="",L91=""),"",IFERROR(IF(OR(I91="Renewed",I91="Non-Renewed",I91="Cancelled"),"Closed",IF(L91&lt;0,"Expired",IF(L91&lt;=Assumptions!$B$4,"Due in 0-"&amp;Assumptions!$B$4&amp;" days",IF(L91&lt;=Assumptions!$B$5,"Due in "&amp;(Assumptions!$B$4+1)&amp;"-"&amp;Assumptions!$B$5&amp;" days",IF(L91&lt;=Assumptions!$B$6,"Due in "&amp;(Assumptions!$B$5+1)&amp;"-"&amp;Assumptions!$B$6&amp;" days","Beyond window"))))),"Check assumptions"))</f>
        <v/>
      </c>
      <c r="N91" s="20">
        <f>IF(OR(F91="",L91=""),"",IF(OR(I91="Renewed",I91="Non-Renewed",I91="Cancelled",J91="Completed"),"Closed",IF(L91&lt;0,"Review expired",IF(L91&lt;=Assumptions!$B$6,IF(OR(J91="Not Started",L91&lt;=Assumptions!$B$4,K91=""),"Follow up",IF(IFERROR(Assumptions!$B$3-K91,0)&gt;=Assumptions!$B$7,"Follow up","Monitor")),"Not in window"))))</f>
        <v/>
      </c>
      <c r="O91" s="20">
        <f>IF(COUNTA(A91:K91)=0,"",IF(OR(A91="",B91="",C91="",D91="",E91="",F91="",G91="",H91="",I91="",J91=""),"Complete required fields",IF(NOT(ISNUMBER(F91)),"Check expiration date",IF(NOT(ISNUMBER(G91)),"Check premium",IF(G91&lt;0,"Check premium",IF(AND(K91&lt;&gt;"",NOT(ISNUMBER(K91))),"Check contact date",IF(AND(ISNUMBER(K91),K91&gt;Assumptions!$B$3),"Check future contact date",IF(AND(J91="Completed",I91&lt;&gt;"Renewed",I91&lt;&gt;"Non-Renewed",I91&lt;&gt;"Cancelled"),"Check completed status",IF(COUNTIF($C$5:$C$104,C91)&gt;1,"Check duplicate policy ref","Ready")))))))))</f>
        <v/>
      </c>
      <c r="Q91">
        <f>Assumptions!D89</f>
        <v/>
      </c>
      <c r="R91">
        <f>Assumptions!H89</f>
        <v/>
      </c>
      <c r="S91">
        <f>Assumptions!E89</f>
        <v/>
      </c>
      <c r="T91">
        <f>Assumptions!F89</f>
        <v/>
      </c>
      <c r="U91">
        <f>Assumptions!G89</f>
        <v/>
      </c>
    </row>
    <row r="92" ht="32" customHeight="1">
      <c r="A92" s="16" t="n"/>
      <c r="B92" s="17" t="n"/>
      <c r="C92" s="16" t="n"/>
      <c r="D92" s="17" t="n"/>
      <c r="E92" s="17" t="n"/>
      <c r="F92" s="18" t="n"/>
      <c r="G92" s="19" t="n"/>
      <c r="H92" s="17" t="n"/>
      <c r="I92" s="17" t="n"/>
      <c r="J92" s="17" t="n"/>
      <c r="K92" s="18" t="n"/>
      <c r="L92" s="13">
        <f>IF(F92="","",IFERROR(F92-Assumptions!$B$3,""))</f>
        <v/>
      </c>
      <c r="M92" s="21">
        <f>IF(OR(F92="",L92=""),"",IFERROR(IF(OR(I92="Renewed",I92="Non-Renewed",I92="Cancelled"),"Closed",IF(L92&lt;0,"Expired",IF(L92&lt;=Assumptions!$B$4,"Due in 0-"&amp;Assumptions!$B$4&amp;" days",IF(L92&lt;=Assumptions!$B$5,"Due in "&amp;(Assumptions!$B$4+1)&amp;"-"&amp;Assumptions!$B$5&amp;" days",IF(L92&lt;=Assumptions!$B$6,"Due in "&amp;(Assumptions!$B$5+1)&amp;"-"&amp;Assumptions!$B$6&amp;" days","Beyond window"))))),"Check assumptions"))</f>
        <v/>
      </c>
      <c r="N92" s="21">
        <f>IF(OR(F92="",L92=""),"",IF(OR(I92="Renewed",I92="Non-Renewed",I92="Cancelled",J92="Completed"),"Closed",IF(L92&lt;0,"Review expired",IF(L92&lt;=Assumptions!$B$6,IF(OR(J92="Not Started",L92&lt;=Assumptions!$B$4,K92=""),"Follow up",IF(IFERROR(Assumptions!$B$3-K92,0)&gt;=Assumptions!$B$7,"Follow up","Monitor")),"Not in window"))))</f>
        <v/>
      </c>
      <c r="O92" s="21">
        <f>IF(COUNTA(A92:K92)=0,"",IF(OR(A92="",B92="",C92="",D92="",E92="",F92="",G92="",H92="",I92="",J92=""),"Complete required fields",IF(NOT(ISNUMBER(F92)),"Check expiration date",IF(NOT(ISNUMBER(G92)),"Check premium",IF(G92&lt;0,"Check premium",IF(AND(K92&lt;&gt;"",NOT(ISNUMBER(K92))),"Check contact date",IF(AND(ISNUMBER(K92),K92&gt;Assumptions!$B$3),"Check future contact date",IF(AND(J92="Completed",I92&lt;&gt;"Renewed",I92&lt;&gt;"Non-Renewed",I92&lt;&gt;"Cancelled"),"Check completed status",IF(COUNTIF($C$5:$C$104,C92)&gt;1,"Check duplicate policy ref","Ready")))))))))</f>
        <v/>
      </c>
      <c r="Q92">
        <f>Assumptions!D90</f>
        <v/>
      </c>
      <c r="R92">
        <f>Assumptions!H90</f>
        <v/>
      </c>
      <c r="S92">
        <f>Assumptions!E90</f>
        <v/>
      </c>
      <c r="T92">
        <f>Assumptions!F90</f>
        <v/>
      </c>
      <c r="U92">
        <f>Assumptions!G90</f>
        <v/>
      </c>
    </row>
    <row r="93" ht="32" customHeight="1">
      <c r="A93" s="16" t="n"/>
      <c r="B93" s="17" t="n"/>
      <c r="C93" s="16" t="n"/>
      <c r="D93" s="17" t="n"/>
      <c r="E93" s="17" t="n"/>
      <c r="F93" s="18" t="n"/>
      <c r="G93" s="19" t="n"/>
      <c r="H93" s="17" t="n"/>
      <c r="I93" s="17" t="n"/>
      <c r="J93" s="17" t="n"/>
      <c r="K93" s="18" t="n"/>
      <c r="L93" s="11">
        <f>IF(F93="","",IFERROR(F93-Assumptions!$B$3,""))</f>
        <v/>
      </c>
      <c r="M93" s="20">
        <f>IF(OR(F93="",L93=""),"",IFERROR(IF(OR(I93="Renewed",I93="Non-Renewed",I93="Cancelled"),"Closed",IF(L93&lt;0,"Expired",IF(L93&lt;=Assumptions!$B$4,"Due in 0-"&amp;Assumptions!$B$4&amp;" days",IF(L93&lt;=Assumptions!$B$5,"Due in "&amp;(Assumptions!$B$4+1)&amp;"-"&amp;Assumptions!$B$5&amp;" days",IF(L93&lt;=Assumptions!$B$6,"Due in "&amp;(Assumptions!$B$5+1)&amp;"-"&amp;Assumptions!$B$6&amp;" days","Beyond window"))))),"Check assumptions"))</f>
        <v/>
      </c>
      <c r="N93" s="20">
        <f>IF(OR(F93="",L93=""),"",IF(OR(I93="Renewed",I93="Non-Renewed",I93="Cancelled",J93="Completed"),"Closed",IF(L93&lt;0,"Review expired",IF(L93&lt;=Assumptions!$B$6,IF(OR(J93="Not Started",L93&lt;=Assumptions!$B$4,K93=""),"Follow up",IF(IFERROR(Assumptions!$B$3-K93,0)&gt;=Assumptions!$B$7,"Follow up","Monitor")),"Not in window"))))</f>
        <v/>
      </c>
      <c r="O93" s="20">
        <f>IF(COUNTA(A93:K93)=0,"",IF(OR(A93="",B93="",C93="",D93="",E93="",F93="",G93="",H93="",I93="",J93=""),"Complete required fields",IF(NOT(ISNUMBER(F93)),"Check expiration date",IF(NOT(ISNUMBER(G93)),"Check premium",IF(G93&lt;0,"Check premium",IF(AND(K93&lt;&gt;"",NOT(ISNUMBER(K93))),"Check contact date",IF(AND(ISNUMBER(K93),K93&gt;Assumptions!$B$3),"Check future contact date",IF(AND(J93="Completed",I93&lt;&gt;"Renewed",I93&lt;&gt;"Non-Renewed",I93&lt;&gt;"Cancelled"),"Check completed status",IF(COUNTIF($C$5:$C$104,C93)&gt;1,"Check duplicate policy ref","Ready")))))))))</f>
        <v/>
      </c>
      <c r="Q93">
        <f>Assumptions!D91</f>
        <v/>
      </c>
      <c r="R93">
        <f>Assumptions!H91</f>
        <v/>
      </c>
      <c r="S93">
        <f>Assumptions!E91</f>
        <v/>
      </c>
      <c r="T93">
        <f>Assumptions!F91</f>
        <v/>
      </c>
      <c r="U93">
        <f>Assumptions!G91</f>
        <v/>
      </c>
    </row>
    <row r="94" ht="32" customHeight="1">
      <c r="A94" s="16" t="n"/>
      <c r="B94" s="17" t="n"/>
      <c r="C94" s="16" t="n"/>
      <c r="D94" s="17" t="n"/>
      <c r="E94" s="17" t="n"/>
      <c r="F94" s="18" t="n"/>
      <c r="G94" s="19" t="n"/>
      <c r="H94" s="17" t="n"/>
      <c r="I94" s="17" t="n"/>
      <c r="J94" s="17" t="n"/>
      <c r="K94" s="18" t="n"/>
      <c r="L94" s="13">
        <f>IF(F94="","",IFERROR(F94-Assumptions!$B$3,""))</f>
        <v/>
      </c>
      <c r="M94" s="21">
        <f>IF(OR(F94="",L94=""),"",IFERROR(IF(OR(I94="Renewed",I94="Non-Renewed",I94="Cancelled"),"Closed",IF(L94&lt;0,"Expired",IF(L94&lt;=Assumptions!$B$4,"Due in 0-"&amp;Assumptions!$B$4&amp;" days",IF(L94&lt;=Assumptions!$B$5,"Due in "&amp;(Assumptions!$B$4+1)&amp;"-"&amp;Assumptions!$B$5&amp;" days",IF(L94&lt;=Assumptions!$B$6,"Due in "&amp;(Assumptions!$B$5+1)&amp;"-"&amp;Assumptions!$B$6&amp;" days","Beyond window"))))),"Check assumptions"))</f>
        <v/>
      </c>
      <c r="N94" s="21">
        <f>IF(OR(F94="",L94=""),"",IF(OR(I94="Renewed",I94="Non-Renewed",I94="Cancelled",J94="Completed"),"Closed",IF(L94&lt;0,"Review expired",IF(L94&lt;=Assumptions!$B$6,IF(OR(J94="Not Started",L94&lt;=Assumptions!$B$4,K94=""),"Follow up",IF(IFERROR(Assumptions!$B$3-K94,0)&gt;=Assumptions!$B$7,"Follow up","Monitor")),"Not in window"))))</f>
        <v/>
      </c>
      <c r="O94" s="21">
        <f>IF(COUNTA(A94:K94)=0,"",IF(OR(A94="",B94="",C94="",D94="",E94="",F94="",G94="",H94="",I94="",J94=""),"Complete required fields",IF(NOT(ISNUMBER(F94)),"Check expiration date",IF(NOT(ISNUMBER(G94)),"Check premium",IF(G94&lt;0,"Check premium",IF(AND(K94&lt;&gt;"",NOT(ISNUMBER(K94))),"Check contact date",IF(AND(ISNUMBER(K94),K94&gt;Assumptions!$B$3),"Check future contact date",IF(AND(J94="Completed",I94&lt;&gt;"Renewed",I94&lt;&gt;"Non-Renewed",I94&lt;&gt;"Cancelled"),"Check completed status",IF(COUNTIF($C$5:$C$104,C94)&gt;1,"Check duplicate policy ref","Ready")))))))))</f>
        <v/>
      </c>
      <c r="Q94">
        <f>Assumptions!D92</f>
        <v/>
      </c>
      <c r="R94">
        <f>Assumptions!H92</f>
        <v/>
      </c>
      <c r="S94">
        <f>Assumptions!E92</f>
        <v/>
      </c>
      <c r="T94">
        <f>Assumptions!F92</f>
        <v/>
      </c>
      <c r="U94">
        <f>Assumptions!G92</f>
        <v/>
      </c>
    </row>
    <row r="95" ht="32" customHeight="1">
      <c r="A95" s="16" t="n"/>
      <c r="B95" s="17" t="n"/>
      <c r="C95" s="16" t="n"/>
      <c r="D95" s="17" t="n"/>
      <c r="E95" s="17" t="n"/>
      <c r="F95" s="18" t="n"/>
      <c r="G95" s="19" t="n"/>
      <c r="H95" s="17" t="n"/>
      <c r="I95" s="17" t="n"/>
      <c r="J95" s="17" t="n"/>
      <c r="K95" s="18" t="n"/>
      <c r="L95" s="11">
        <f>IF(F95="","",IFERROR(F95-Assumptions!$B$3,""))</f>
        <v/>
      </c>
      <c r="M95" s="20">
        <f>IF(OR(F95="",L95=""),"",IFERROR(IF(OR(I95="Renewed",I95="Non-Renewed",I95="Cancelled"),"Closed",IF(L95&lt;0,"Expired",IF(L95&lt;=Assumptions!$B$4,"Due in 0-"&amp;Assumptions!$B$4&amp;" days",IF(L95&lt;=Assumptions!$B$5,"Due in "&amp;(Assumptions!$B$4+1)&amp;"-"&amp;Assumptions!$B$5&amp;" days",IF(L95&lt;=Assumptions!$B$6,"Due in "&amp;(Assumptions!$B$5+1)&amp;"-"&amp;Assumptions!$B$6&amp;" days","Beyond window"))))),"Check assumptions"))</f>
        <v/>
      </c>
      <c r="N95" s="20">
        <f>IF(OR(F95="",L95=""),"",IF(OR(I95="Renewed",I95="Non-Renewed",I95="Cancelled",J95="Completed"),"Closed",IF(L95&lt;0,"Review expired",IF(L95&lt;=Assumptions!$B$6,IF(OR(J95="Not Started",L95&lt;=Assumptions!$B$4,K95=""),"Follow up",IF(IFERROR(Assumptions!$B$3-K95,0)&gt;=Assumptions!$B$7,"Follow up","Monitor")),"Not in window"))))</f>
        <v/>
      </c>
      <c r="O95" s="20">
        <f>IF(COUNTA(A95:K95)=0,"",IF(OR(A95="",B95="",C95="",D95="",E95="",F95="",G95="",H95="",I95="",J95=""),"Complete required fields",IF(NOT(ISNUMBER(F95)),"Check expiration date",IF(NOT(ISNUMBER(G95)),"Check premium",IF(G95&lt;0,"Check premium",IF(AND(K95&lt;&gt;"",NOT(ISNUMBER(K95))),"Check contact date",IF(AND(ISNUMBER(K95),K95&gt;Assumptions!$B$3),"Check future contact date",IF(AND(J95="Completed",I95&lt;&gt;"Renewed",I95&lt;&gt;"Non-Renewed",I95&lt;&gt;"Cancelled"),"Check completed status",IF(COUNTIF($C$5:$C$104,C95)&gt;1,"Check duplicate policy ref","Ready")))))))))</f>
        <v/>
      </c>
      <c r="Q95">
        <f>Assumptions!D93</f>
        <v/>
      </c>
      <c r="R95">
        <f>Assumptions!H93</f>
        <v/>
      </c>
      <c r="S95">
        <f>Assumptions!E93</f>
        <v/>
      </c>
      <c r="T95">
        <f>Assumptions!F93</f>
        <v/>
      </c>
      <c r="U95">
        <f>Assumptions!G93</f>
        <v/>
      </c>
    </row>
    <row r="96" ht="32" customHeight="1">
      <c r="A96" s="16" t="n"/>
      <c r="B96" s="17" t="n"/>
      <c r="C96" s="16" t="n"/>
      <c r="D96" s="17" t="n"/>
      <c r="E96" s="17" t="n"/>
      <c r="F96" s="18" t="n"/>
      <c r="G96" s="19" t="n"/>
      <c r="H96" s="17" t="n"/>
      <c r="I96" s="17" t="n"/>
      <c r="J96" s="17" t="n"/>
      <c r="K96" s="18" t="n"/>
      <c r="L96" s="13">
        <f>IF(F96="","",IFERROR(F96-Assumptions!$B$3,""))</f>
        <v/>
      </c>
      <c r="M96" s="21">
        <f>IF(OR(F96="",L96=""),"",IFERROR(IF(OR(I96="Renewed",I96="Non-Renewed",I96="Cancelled"),"Closed",IF(L96&lt;0,"Expired",IF(L96&lt;=Assumptions!$B$4,"Due in 0-"&amp;Assumptions!$B$4&amp;" days",IF(L96&lt;=Assumptions!$B$5,"Due in "&amp;(Assumptions!$B$4+1)&amp;"-"&amp;Assumptions!$B$5&amp;" days",IF(L96&lt;=Assumptions!$B$6,"Due in "&amp;(Assumptions!$B$5+1)&amp;"-"&amp;Assumptions!$B$6&amp;" days","Beyond window"))))),"Check assumptions"))</f>
        <v/>
      </c>
      <c r="N96" s="21">
        <f>IF(OR(F96="",L96=""),"",IF(OR(I96="Renewed",I96="Non-Renewed",I96="Cancelled",J96="Completed"),"Closed",IF(L96&lt;0,"Review expired",IF(L96&lt;=Assumptions!$B$6,IF(OR(J96="Not Started",L96&lt;=Assumptions!$B$4,K96=""),"Follow up",IF(IFERROR(Assumptions!$B$3-K96,0)&gt;=Assumptions!$B$7,"Follow up","Monitor")),"Not in window"))))</f>
        <v/>
      </c>
      <c r="O96" s="21">
        <f>IF(COUNTA(A96:K96)=0,"",IF(OR(A96="",B96="",C96="",D96="",E96="",F96="",G96="",H96="",I96="",J96=""),"Complete required fields",IF(NOT(ISNUMBER(F96)),"Check expiration date",IF(NOT(ISNUMBER(G96)),"Check premium",IF(G96&lt;0,"Check premium",IF(AND(K96&lt;&gt;"",NOT(ISNUMBER(K96))),"Check contact date",IF(AND(ISNUMBER(K96),K96&gt;Assumptions!$B$3),"Check future contact date",IF(AND(J96="Completed",I96&lt;&gt;"Renewed",I96&lt;&gt;"Non-Renewed",I96&lt;&gt;"Cancelled"),"Check completed status",IF(COUNTIF($C$5:$C$104,C96)&gt;1,"Check duplicate policy ref","Ready")))))))))</f>
        <v/>
      </c>
      <c r="Q96">
        <f>Assumptions!D94</f>
        <v/>
      </c>
      <c r="R96">
        <f>Assumptions!H94</f>
        <v/>
      </c>
      <c r="S96">
        <f>Assumptions!E94</f>
        <v/>
      </c>
      <c r="T96">
        <f>Assumptions!F94</f>
        <v/>
      </c>
      <c r="U96">
        <f>Assumptions!G94</f>
        <v/>
      </c>
    </row>
    <row r="97" ht="32" customHeight="1">
      <c r="A97" s="16" t="n"/>
      <c r="B97" s="17" t="n"/>
      <c r="C97" s="16" t="n"/>
      <c r="D97" s="17" t="n"/>
      <c r="E97" s="17" t="n"/>
      <c r="F97" s="18" t="n"/>
      <c r="G97" s="19" t="n"/>
      <c r="H97" s="17" t="n"/>
      <c r="I97" s="17" t="n"/>
      <c r="J97" s="17" t="n"/>
      <c r="K97" s="18" t="n"/>
      <c r="L97" s="11">
        <f>IF(F97="","",IFERROR(F97-Assumptions!$B$3,""))</f>
        <v/>
      </c>
      <c r="M97" s="20">
        <f>IF(OR(F97="",L97=""),"",IFERROR(IF(OR(I97="Renewed",I97="Non-Renewed",I97="Cancelled"),"Closed",IF(L97&lt;0,"Expired",IF(L97&lt;=Assumptions!$B$4,"Due in 0-"&amp;Assumptions!$B$4&amp;" days",IF(L97&lt;=Assumptions!$B$5,"Due in "&amp;(Assumptions!$B$4+1)&amp;"-"&amp;Assumptions!$B$5&amp;" days",IF(L97&lt;=Assumptions!$B$6,"Due in "&amp;(Assumptions!$B$5+1)&amp;"-"&amp;Assumptions!$B$6&amp;" days","Beyond window"))))),"Check assumptions"))</f>
        <v/>
      </c>
      <c r="N97" s="20">
        <f>IF(OR(F97="",L97=""),"",IF(OR(I97="Renewed",I97="Non-Renewed",I97="Cancelled",J97="Completed"),"Closed",IF(L97&lt;0,"Review expired",IF(L97&lt;=Assumptions!$B$6,IF(OR(J97="Not Started",L97&lt;=Assumptions!$B$4,K97=""),"Follow up",IF(IFERROR(Assumptions!$B$3-K97,0)&gt;=Assumptions!$B$7,"Follow up","Monitor")),"Not in window"))))</f>
        <v/>
      </c>
      <c r="O97" s="20">
        <f>IF(COUNTA(A97:K97)=0,"",IF(OR(A97="",B97="",C97="",D97="",E97="",F97="",G97="",H97="",I97="",J97=""),"Complete required fields",IF(NOT(ISNUMBER(F97)),"Check expiration date",IF(NOT(ISNUMBER(G97)),"Check premium",IF(G97&lt;0,"Check premium",IF(AND(K97&lt;&gt;"",NOT(ISNUMBER(K97))),"Check contact date",IF(AND(ISNUMBER(K97),K97&gt;Assumptions!$B$3),"Check future contact date",IF(AND(J97="Completed",I97&lt;&gt;"Renewed",I97&lt;&gt;"Non-Renewed",I97&lt;&gt;"Cancelled"),"Check completed status",IF(COUNTIF($C$5:$C$104,C97)&gt;1,"Check duplicate policy ref","Ready")))))))))</f>
        <v/>
      </c>
      <c r="Q97">
        <f>Assumptions!D95</f>
        <v/>
      </c>
      <c r="R97">
        <f>Assumptions!H95</f>
        <v/>
      </c>
      <c r="S97">
        <f>Assumptions!E95</f>
        <v/>
      </c>
      <c r="T97">
        <f>Assumptions!F95</f>
        <v/>
      </c>
      <c r="U97">
        <f>Assumptions!G95</f>
        <v/>
      </c>
    </row>
    <row r="98" ht="32" customHeight="1">
      <c r="A98" s="16" t="n"/>
      <c r="B98" s="17" t="n"/>
      <c r="C98" s="16" t="n"/>
      <c r="D98" s="17" t="n"/>
      <c r="E98" s="17" t="n"/>
      <c r="F98" s="18" t="n"/>
      <c r="G98" s="19" t="n"/>
      <c r="H98" s="17" t="n"/>
      <c r="I98" s="17" t="n"/>
      <c r="J98" s="17" t="n"/>
      <c r="K98" s="18" t="n"/>
      <c r="L98" s="13">
        <f>IF(F98="","",IFERROR(F98-Assumptions!$B$3,""))</f>
        <v/>
      </c>
      <c r="M98" s="21">
        <f>IF(OR(F98="",L98=""),"",IFERROR(IF(OR(I98="Renewed",I98="Non-Renewed",I98="Cancelled"),"Closed",IF(L98&lt;0,"Expired",IF(L98&lt;=Assumptions!$B$4,"Due in 0-"&amp;Assumptions!$B$4&amp;" days",IF(L98&lt;=Assumptions!$B$5,"Due in "&amp;(Assumptions!$B$4+1)&amp;"-"&amp;Assumptions!$B$5&amp;" days",IF(L98&lt;=Assumptions!$B$6,"Due in "&amp;(Assumptions!$B$5+1)&amp;"-"&amp;Assumptions!$B$6&amp;" days","Beyond window"))))),"Check assumptions"))</f>
        <v/>
      </c>
      <c r="N98" s="21">
        <f>IF(OR(F98="",L98=""),"",IF(OR(I98="Renewed",I98="Non-Renewed",I98="Cancelled",J98="Completed"),"Closed",IF(L98&lt;0,"Review expired",IF(L98&lt;=Assumptions!$B$6,IF(OR(J98="Not Started",L98&lt;=Assumptions!$B$4,K98=""),"Follow up",IF(IFERROR(Assumptions!$B$3-K98,0)&gt;=Assumptions!$B$7,"Follow up","Monitor")),"Not in window"))))</f>
        <v/>
      </c>
      <c r="O98" s="21">
        <f>IF(COUNTA(A98:K98)=0,"",IF(OR(A98="",B98="",C98="",D98="",E98="",F98="",G98="",H98="",I98="",J98=""),"Complete required fields",IF(NOT(ISNUMBER(F98)),"Check expiration date",IF(NOT(ISNUMBER(G98)),"Check premium",IF(G98&lt;0,"Check premium",IF(AND(K98&lt;&gt;"",NOT(ISNUMBER(K98))),"Check contact date",IF(AND(ISNUMBER(K98),K98&gt;Assumptions!$B$3),"Check future contact date",IF(AND(J98="Completed",I98&lt;&gt;"Renewed",I98&lt;&gt;"Non-Renewed",I98&lt;&gt;"Cancelled"),"Check completed status",IF(COUNTIF($C$5:$C$104,C98)&gt;1,"Check duplicate policy ref","Ready")))))))))</f>
        <v/>
      </c>
      <c r="Q98">
        <f>Assumptions!D96</f>
        <v/>
      </c>
      <c r="R98">
        <f>Assumptions!H96</f>
        <v/>
      </c>
      <c r="S98">
        <f>Assumptions!E96</f>
        <v/>
      </c>
      <c r="T98">
        <f>Assumptions!F96</f>
        <v/>
      </c>
      <c r="U98">
        <f>Assumptions!G96</f>
        <v/>
      </c>
    </row>
    <row r="99" ht="32" customHeight="1">
      <c r="A99" s="16" t="n"/>
      <c r="B99" s="17" t="n"/>
      <c r="C99" s="16" t="n"/>
      <c r="D99" s="17" t="n"/>
      <c r="E99" s="17" t="n"/>
      <c r="F99" s="18" t="n"/>
      <c r="G99" s="19" t="n"/>
      <c r="H99" s="17" t="n"/>
      <c r="I99" s="17" t="n"/>
      <c r="J99" s="17" t="n"/>
      <c r="K99" s="18" t="n"/>
      <c r="L99" s="11">
        <f>IF(F99="","",IFERROR(F99-Assumptions!$B$3,""))</f>
        <v/>
      </c>
      <c r="M99" s="20">
        <f>IF(OR(F99="",L99=""),"",IFERROR(IF(OR(I99="Renewed",I99="Non-Renewed",I99="Cancelled"),"Closed",IF(L99&lt;0,"Expired",IF(L99&lt;=Assumptions!$B$4,"Due in 0-"&amp;Assumptions!$B$4&amp;" days",IF(L99&lt;=Assumptions!$B$5,"Due in "&amp;(Assumptions!$B$4+1)&amp;"-"&amp;Assumptions!$B$5&amp;" days",IF(L99&lt;=Assumptions!$B$6,"Due in "&amp;(Assumptions!$B$5+1)&amp;"-"&amp;Assumptions!$B$6&amp;" days","Beyond window"))))),"Check assumptions"))</f>
        <v/>
      </c>
      <c r="N99" s="20">
        <f>IF(OR(F99="",L99=""),"",IF(OR(I99="Renewed",I99="Non-Renewed",I99="Cancelled",J99="Completed"),"Closed",IF(L99&lt;0,"Review expired",IF(L99&lt;=Assumptions!$B$6,IF(OR(J99="Not Started",L99&lt;=Assumptions!$B$4,K99=""),"Follow up",IF(IFERROR(Assumptions!$B$3-K99,0)&gt;=Assumptions!$B$7,"Follow up","Monitor")),"Not in window"))))</f>
        <v/>
      </c>
      <c r="O99" s="20">
        <f>IF(COUNTA(A99:K99)=0,"",IF(OR(A99="",B99="",C99="",D99="",E99="",F99="",G99="",H99="",I99="",J99=""),"Complete required fields",IF(NOT(ISNUMBER(F99)),"Check expiration date",IF(NOT(ISNUMBER(G99)),"Check premium",IF(G99&lt;0,"Check premium",IF(AND(K99&lt;&gt;"",NOT(ISNUMBER(K99))),"Check contact date",IF(AND(ISNUMBER(K99),K99&gt;Assumptions!$B$3),"Check future contact date",IF(AND(J99="Completed",I99&lt;&gt;"Renewed",I99&lt;&gt;"Non-Renewed",I99&lt;&gt;"Cancelled"),"Check completed status",IF(COUNTIF($C$5:$C$104,C99)&gt;1,"Check duplicate policy ref","Ready")))))))))</f>
        <v/>
      </c>
      <c r="Q99">
        <f>Assumptions!D97</f>
        <v/>
      </c>
      <c r="R99">
        <f>Assumptions!H97</f>
        <v/>
      </c>
      <c r="S99">
        <f>Assumptions!E97</f>
        <v/>
      </c>
      <c r="T99">
        <f>Assumptions!F97</f>
        <v/>
      </c>
      <c r="U99">
        <f>Assumptions!G97</f>
        <v/>
      </c>
    </row>
    <row r="100" ht="32" customHeight="1">
      <c r="A100" s="16" t="n"/>
      <c r="B100" s="17" t="n"/>
      <c r="C100" s="16" t="n"/>
      <c r="D100" s="17" t="n"/>
      <c r="E100" s="17" t="n"/>
      <c r="F100" s="18" t="n"/>
      <c r="G100" s="19" t="n"/>
      <c r="H100" s="17" t="n"/>
      <c r="I100" s="17" t="n"/>
      <c r="J100" s="17" t="n"/>
      <c r="K100" s="18" t="n"/>
      <c r="L100" s="13">
        <f>IF(F100="","",IFERROR(F100-Assumptions!$B$3,""))</f>
        <v/>
      </c>
      <c r="M100" s="21">
        <f>IF(OR(F100="",L100=""),"",IFERROR(IF(OR(I100="Renewed",I100="Non-Renewed",I100="Cancelled"),"Closed",IF(L100&lt;0,"Expired",IF(L100&lt;=Assumptions!$B$4,"Due in 0-"&amp;Assumptions!$B$4&amp;" days",IF(L100&lt;=Assumptions!$B$5,"Due in "&amp;(Assumptions!$B$4+1)&amp;"-"&amp;Assumptions!$B$5&amp;" days",IF(L100&lt;=Assumptions!$B$6,"Due in "&amp;(Assumptions!$B$5+1)&amp;"-"&amp;Assumptions!$B$6&amp;" days","Beyond window"))))),"Check assumptions"))</f>
        <v/>
      </c>
      <c r="N100" s="21">
        <f>IF(OR(F100="",L100=""),"",IF(OR(I100="Renewed",I100="Non-Renewed",I100="Cancelled",J100="Completed"),"Closed",IF(L100&lt;0,"Review expired",IF(L100&lt;=Assumptions!$B$6,IF(OR(J100="Not Started",L100&lt;=Assumptions!$B$4,K100=""),"Follow up",IF(IFERROR(Assumptions!$B$3-K100,0)&gt;=Assumptions!$B$7,"Follow up","Monitor")),"Not in window"))))</f>
        <v/>
      </c>
      <c r="O100" s="21">
        <f>IF(COUNTA(A100:K100)=0,"",IF(OR(A100="",B100="",C100="",D100="",E100="",F100="",G100="",H100="",I100="",J100=""),"Complete required fields",IF(NOT(ISNUMBER(F100)),"Check expiration date",IF(NOT(ISNUMBER(G100)),"Check premium",IF(G100&lt;0,"Check premium",IF(AND(K100&lt;&gt;"",NOT(ISNUMBER(K100))),"Check contact date",IF(AND(ISNUMBER(K100),K100&gt;Assumptions!$B$3),"Check future contact date",IF(AND(J100="Completed",I100&lt;&gt;"Renewed",I100&lt;&gt;"Non-Renewed",I100&lt;&gt;"Cancelled"),"Check completed status",IF(COUNTIF($C$5:$C$104,C100)&gt;1,"Check duplicate policy ref","Ready")))))))))</f>
        <v/>
      </c>
      <c r="Q100">
        <f>Assumptions!D98</f>
        <v/>
      </c>
      <c r="R100">
        <f>Assumptions!H98</f>
        <v/>
      </c>
      <c r="S100">
        <f>Assumptions!E98</f>
        <v/>
      </c>
      <c r="T100">
        <f>Assumptions!F98</f>
        <v/>
      </c>
      <c r="U100">
        <f>Assumptions!G98</f>
        <v/>
      </c>
    </row>
    <row r="101" ht="32" customHeight="1">
      <c r="A101" s="16" t="n"/>
      <c r="B101" s="17" t="n"/>
      <c r="C101" s="16" t="n"/>
      <c r="D101" s="17" t="n"/>
      <c r="E101" s="17" t="n"/>
      <c r="F101" s="18" t="n"/>
      <c r="G101" s="19" t="n"/>
      <c r="H101" s="17" t="n"/>
      <c r="I101" s="17" t="n"/>
      <c r="J101" s="17" t="n"/>
      <c r="K101" s="18" t="n"/>
      <c r="L101" s="11">
        <f>IF(F101="","",IFERROR(F101-Assumptions!$B$3,""))</f>
        <v/>
      </c>
      <c r="M101" s="20">
        <f>IF(OR(F101="",L101=""),"",IFERROR(IF(OR(I101="Renewed",I101="Non-Renewed",I101="Cancelled"),"Closed",IF(L101&lt;0,"Expired",IF(L101&lt;=Assumptions!$B$4,"Due in 0-"&amp;Assumptions!$B$4&amp;" days",IF(L101&lt;=Assumptions!$B$5,"Due in "&amp;(Assumptions!$B$4+1)&amp;"-"&amp;Assumptions!$B$5&amp;" days",IF(L101&lt;=Assumptions!$B$6,"Due in "&amp;(Assumptions!$B$5+1)&amp;"-"&amp;Assumptions!$B$6&amp;" days","Beyond window"))))),"Check assumptions"))</f>
        <v/>
      </c>
      <c r="N101" s="20">
        <f>IF(OR(F101="",L101=""),"",IF(OR(I101="Renewed",I101="Non-Renewed",I101="Cancelled",J101="Completed"),"Closed",IF(L101&lt;0,"Review expired",IF(L101&lt;=Assumptions!$B$6,IF(OR(J101="Not Started",L101&lt;=Assumptions!$B$4,K101=""),"Follow up",IF(IFERROR(Assumptions!$B$3-K101,0)&gt;=Assumptions!$B$7,"Follow up","Monitor")),"Not in window"))))</f>
        <v/>
      </c>
      <c r="O101" s="20">
        <f>IF(COUNTA(A101:K101)=0,"",IF(OR(A101="",B101="",C101="",D101="",E101="",F101="",G101="",H101="",I101="",J101=""),"Complete required fields",IF(NOT(ISNUMBER(F101)),"Check expiration date",IF(NOT(ISNUMBER(G101)),"Check premium",IF(G101&lt;0,"Check premium",IF(AND(K101&lt;&gt;"",NOT(ISNUMBER(K101))),"Check contact date",IF(AND(ISNUMBER(K101),K101&gt;Assumptions!$B$3),"Check future contact date",IF(AND(J101="Completed",I101&lt;&gt;"Renewed",I101&lt;&gt;"Non-Renewed",I101&lt;&gt;"Cancelled"),"Check completed status",IF(COUNTIF($C$5:$C$104,C101)&gt;1,"Check duplicate policy ref","Ready")))))))))</f>
        <v/>
      </c>
      <c r="Q101">
        <f>Assumptions!D99</f>
        <v/>
      </c>
      <c r="R101">
        <f>Assumptions!H99</f>
        <v/>
      </c>
      <c r="S101">
        <f>Assumptions!E99</f>
        <v/>
      </c>
      <c r="T101">
        <f>Assumptions!F99</f>
        <v/>
      </c>
      <c r="U101">
        <f>Assumptions!G99</f>
        <v/>
      </c>
    </row>
    <row r="102" ht="32" customHeight="1">
      <c r="A102" s="16" t="n"/>
      <c r="B102" s="17" t="n"/>
      <c r="C102" s="16" t="n"/>
      <c r="D102" s="17" t="n"/>
      <c r="E102" s="17" t="n"/>
      <c r="F102" s="18" t="n"/>
      <c r="G102" s="19" t="n"/>
      <c r="H102" s="17" t="n"/>
      <c r="I102" s="17" t="n"/>
      <c r="J102" s="17" t="n"/>
      <c r="K102" s="18" t="n"/>
      <c r="L102" s="13">
        <f>IF(F102="","",IFERROR(F102-Assumptions!$B$3,""))</f>
        <v/>
      </c>
      <c r="M102" s="21">
        <f>IF(OR(F102="",L102=""),"",IFERROR(IF(OR(I102="Renewed",I102="Non-Renewed",I102="Cancelled"),"Closed",IF(L102&lt;0,"Expired",IF(L102&lt;=Assumptions!$B$4,"Due in 0-"&amp;Assumptions!$B$4&amp;" days",IF(L102&lt;=Assumptions!$B$5,"Due in "&amp;(Assumptions!$B$4+1)&amp;"-"&amp;Assumptions!$B$5&amp;" days",IF(L102&lt;=Assumptions!$B$6,"Due in "&amp;(Assumptions!$B$5+1)&amp;"-"&amp;Assumptions!$B$6&amp;" days","Beyond window"))))),"Check assumptions"))</f>
        <v/>
      </c>
      <c r="N102" s="21">
        <f>IF(OR(F102="",L102=""),"",IF(OR(I102="Renewed",I102="Non-Renewed",I102="Cancelled",J102="Completed"),"Closed",IF(L102&lt;0,"Review expired",IF(L102&lt;=Assumptions!$B$6,IF(OR(J102="Not Started",L102&lt;=Assumptions!$B$4,K102=""),"Follow up",IF(IFERROR(Assumptions!$B$3-K102,0)&gt;=Assumptions!$B$7,"Follow up","Monitor")),"Not in window"))))</f>
        <v/>
      </c>
      <c r="O102" s="21">
        <f>IF(COUNTA(A102:K102)=0,"",IF(OR(A102="",B102="",C102="",D102="",E102="",F102="",G102="",H102="",I102="",J102=""),"Complete required fields",IF(NOT(ISNUMBER(F102)),"Check expiration date",IF(NOT(ISNUMBER(G102)),"Check premium",IF(G102&lt;0,"Check premium",IF(AND(K102&lt;&gt;"",NOT(ISNUMBER(K102))),"Check contact date",IF(AND(ISNUMBER(K102),K102&gt;Assumptions!$B$3),"Check future contact date",IF(AND(J102="Completed",I102&lt;&gt;"Renewed",I102&lt;&gt;"Non-Renewed",I102&lt;&gt;"Cancelled"),"Check completed status",IF(COUNTIF($C$5:$C$104,C102)&gt;1,"Check duplicate policy ref","Ready")))))))))</f>
        <v/>
      </c>
      <c r="Q102">
        <f>Assumptions!D100</f>
        <v/>
      </c>
      <c r="R102">
        <f>Assumptions!H100</f>
        <v/>
      </c>
      <c r="S102">
        <f>Assumptions!E100</f>
        <v/>
      </c>
      <c r="T102">
        <f>Assumptions!F100</f>
        <v/>
      </c>
      <c r="U102">
        <f>Assumptions!G100</f>
        <v/>
      </c>
    </row>
    <row r="103" ht="32" customHeight="1">
      <c r="A103" s="16" t="n"/>
      <c r="B103" s="17" t="n"/>
      <c r="C103" s="16" t="n"/>
      <c r="D103" s="17" t="n"/>
      <c r="E103" s="17" t="n"/>
      <c r="F103" s="18" t="n"/>
      <c r="G103" s="19" t="n"/>
      <c r="H103" s="17" t="n"/>
      <c r="I103" s="17" t="n"/>
      <c r="J103" s="17" t="n"/>
      <c r="K103" s="18" t="n"/>
      <c r="L103" s="11">
        <f>IF(F103="","",IFERROR(F103-Assumptions!$B$3,""))</f>
        <v/>
      </c>
      <c r="M103" s="20">
        <f>IF(OR(F103="",L103=""),"",IFERROR(IF(OR(I103="Renewed",I103="Non-Renewed",I103="Cancelled"),"Closed",IF(L103&lt;0,"Expired",IF(L103&lt;=Assumptions!$B$4,"Due in 0-"&amp;Assumptions!$B$4&amp;" days",IF(L103&lt;=Assumptions!$B$5,"Due in "&amp;(Assumptions!$B$4+1)&amp;"-"&amp;Assumptions!$B$5&amp;" days",IF(L103&lt;=Assumptions!$B$6,"Due in "&amp;(Assumptions!$B$5+1)&amp;"-"&amp;Assumptions!$B$6&amp;" days","Beyond window"))))),"Check assumptions"))</f>
        <v/>
      </c>
      <c r="N103" s="20">
        <f>IF(OR(F103="",L103=""),"",IF(OR(I103="Renewed",I103="Non-Renewed",I103="Cancelled",J103="Completed"),"Closed",IF(L103&lt;0,"Review expired",IF(L103&lt;=Assumptions!$B$6,IF(OR(J103="Not Started",L103&lt;=Assumptions!$B$4,K103=""),"Follow up",IF(IFERROR(Assumptions!$B$3-K103,0)&gt;=Assumptions!$B$7,"Follow up","Monitor")),"Not in window"))))</f>
        <v/>
      </c>
      <c r="O103" s="20">
        <f>IF(COUNTA(A103:K103)=0,"",IF(OR(A103="",B103="",C103="",D103="",E103="",F103="",G103="",H103="",I103="",J103=""),"Complete required fields",IF(NOT(ISNUMBER(F103)),"Check expiration date",IF(NOT(ISNUMBER(G103)),"Check premium",IF(G103&lt;0,"Check premium",IF(AND(K103&lt;&gt;"",NOT(ISNUMBER(K103))),"Check contact date",IF(AND(ISNUMBER(K103),K103&gt;Assumptions!$B$3),"Check future contact date",IF(AND(J103="Completed",I103&lt;&gt;"Renewed",I103&lt;&gt;"Non-Renewed",I103&lt;&gt;"Cancelled"),"Check completed status",IF(COUNTIF($C$5:$C$104,C103)&gt;1,"Check duplicate policy ref","Ready")))))))))</f>
        <v/>
      </c>
      <c r="Q103">
        <f>Assumptions!D101</f>
        <v/>
      </c>
      <c r="R103">
        <f>Assumptions!H101</f>
        <v/>
      </c>
      <c r="S103">
        <f>Assumptions!E101</f>
        <v/>
      </c>
      <c r="T103">
        <f>Assumptions!F101</f>
        <v/>
      </c>
      <c r="U103">
        <f>Assumptions!G101</f>
        <v/>
      </c>
    </row>
    <row r="104" ht="32" customHeight="1">
      <c r="A104" s="16" t="n"/>
      <c r="B104" s="17" t="n"/>
      <c r="C104" s="16" t="n"/>
      <c r="D104" s="17" t="n"/>
      <c r="E104" s="17" t="n"/>
      <c r="F104" s="18" t="n"/>
      <c r="G104" s="19" t="n"/>
      <c r="H104" s="17" t="n"/>
      <c r="I104" s="17" t="n"/>
      <c r="J104" s="17" t="n"/>
      <c r="K104" s="18" t="n"/>
      <c r="L104" s="13">
        <f>IF(F104="","",IFERROR(F104-Assumptions!$B$3,""))</f>
        <v/>
      </c>
      <c r="M104" s="21">
        <f>IF(OR(F104="",L104=""),"",IFERROR(IF(OR(I104="Renewed",I104="Non-Renewed",I104="Cancelled"),"Closed",IF(L104&lt;0,"Expired",IF(L104&lt;=Assumptions!$B$4,"Due in 0-"&amp;Assumptions!$B$4&amp;" days",IF(L104&lt;=Assumptions!$B$5,"Due in "&amp;(Assumptions!$B$4+1)&amp;"-"&amp;Assumptions!$B$5&amp;" days",IF(L104&lt;=Assumptions!$B$6,"Due in "&amp;(Assumptions!$B$5+1)&amp;"-"&amp;Assumptions!$B$6&amp;" days","Beyond window"))))),"Check assumptions"))</f>
        <v/>
      </c>
      <c r="N104" s="21">
        <f>IF(OR(F104="",L104=""),"",IF(OR(I104="Renewed",I104="Non-Renewed",I104="Cancelled",J104="Completed"),"Closed",IF(L104&lt;0,"Review expired",IF(L104&lt;=Assumptions!$B$6,IF(OR(J104="Not Started",L104&lt;=Assumptions!$B$4,K104=""),"Follow up",IF(IFERROR(Assumptions!$B$3-K104,0)&gt;=Assumptions!$B$7,"Follow up","Monitor")),"Not in window"))))</f>
        <v/>
      </c>
      <c r="O104" s="21">
        <f>IF(COUNTA(A104:K104)=0,"",IF(OR(A104="",B104="",C104="",D104="",E104="",F104="",G104="",H104="",I104="",J104=""),"Complete required fields",IF(NOT(ISNUMBER(F104)),"Check expiration date",IF(NOT(ISNUMBER(G104)),"Check premium",IF(G104&lt;0,"Check premium",IF(AND(K104&lt;&gt;"",NOT(ISNUMBER(K104))),"Check contact date",IF(AND(ISNUMBER(K104),K104&gt;Assumptions!$B$3),"Check future contact date",IF(AND(J104="Completed",I104&lt;&gt;"Renewed",I104&lt;&gt;"Non-Renewed",I104&lt;&gt;"Cancelled"),"Check completed status",IF(COUNTIF($C$5:$C$104,C104)&gt;1,"Check duplicate policy ref","Ready")))))))))</f>
        <v/>
      </c>
      <c r="Q104">
        <f>Assumptions!D102</f>
        <v/>
      </c>
      <c r="R104">
        <f>Assumptions!H102</f>
        <v/>
      </c>
      <c r="S104">
        <f>Assumptions!E102</f>
        <v/>
      </c>
      <c r="T104">
        <f>Assumptions!F102</f>
        <v/>
      </c>
      <c r="U104">
        <f>Assumptions!G102</f>
        <v/>
      </c>
    </row>
  </sheetData>
  <autoFilter ref="A4:O104"/>
  <mergeCells count="1">
    <mergeCell ref="A1:O1"/>
  </mergeCells>
  <conditionalFormatting sqref="A5:O104">
    <cfRule type="expression" priority="1" dxfId="0">
      <formula>$N5="Review expired"</formula>
    </cfRule>
  </conditionalFormatting>
  <conditionalFormatting sqref="N5:N104">
    <cfRule type="expression" priority="2" dxfId="1">
      <formula>$N5="Follow up"</formula>
    </cfRule>
  </conditionalFormatting>
  <conditionalFormatting sqref="O5:O104">
    <cfRule type="expression" priority="3" dxfId="0">
      <formula>AND($O5&lt;&gt;"",$O5&lt;&gt;"Ready")</formula>
    </cfRule>
    <cfRule type="expression" priority="4" dxfId="2">
      <formula>$O5="Ready"</formula>
    </cfRule>
  </conditionalFormatting>
  <dataValidations count="8">
    <dataValidation sqref="D5:D104" showDropDown="0" showInputMessage="1" showErrorMessage="1" allowBlank="0" errorTitle="Select a listed line" error="Choose a line of business from the editable Assumptions list." promptTitle="Line of business" prompt="Select the administrative line description." type="list">
      <formula1>=$Q$5:$Q$12</formula1>
    </dataValidation>
    <dataValidation sqref="E5:E104" showDropDown="0" showInputMessage="0" showErrorMessage="1" allowBlank="0" errorTitle="Select a listed carrier" error="Choose a fictional sample carrier or an edited Assumptions entry." type="list">
      <formula1>=$R$5:$R$9</formula1>
    </dataValidation>
    <dataValidation sqref="H5:H104" showDropDown="0" showInputMessage="0" showErrorMessage="1" allowBlank="0" errorTitle="Select a listed owner" error="Choose an account owner from the editable Assumptions list." type="list">
      <formula1>=$S$5:$S$8</formula1>
    </dataValidation>
    <dataValidation sqref="I5:I104" showDropDown="0" showInputMessage="0" showErrorMessage="1" allowBlank="0" errorTitle="Select a policy status" error="Choose a policy status from the list." type="list">
      <formula1>=$T$5:$T$9</formula1>
    </dataValidation>
    <dataValidation sqref="J5:J104" showDropDown="0" showInputMessage="0" showErrorMessage="1" allowBlank="0" errorTitle="Select a renewal stage" error="Choose a renewal stage from the list." type="list">
      <formula1>=$U$5:$U$10</formula1>
    </dataValidation>
    <dataValidation sqref="F5:F104" showDropDown="0" showInputMessage="0" showErrorMessage="1" allowBlank="0" errorTitle="Check expiration date" error="Enter a date within the editable date limits on the Assumptions sheet." type="date" operator="between">
      <formula1>=$V$5</formula1>
      <formula2>=$W$5</formula2>
    </dataValidation>
    <dataValidation sqref="K5:K104" showDropDown="0" showInputMessage="0" showErrorMessage="1" allowBlank="0" errorTitle="Check contact date" error="Enter a date from the earliest allowed date through the dashboard as-of date." type="date" operator="between">
      <formula1>=$V$5</formula1>
      <formula2>=$X$5</formula2>
    </dataValidation>
    <dataValidation sqref="G5:G104" showDropDown="0" showInputMessage="0" showErrorMessage="1" allowBlank="0" errorTitle="Check annual premium" error="Enter zero or a positive amount within the editable validation limit." type="decimal" operator="between">
      <formula1>0</formula1>
      <formula2>=$Y$5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43" customWidth="1" min="3" max="3"/>
    <col width="24" customWidth="1" min="4" max="4"/>
    <col width="29" customWidth="1" min="5" max="5"/>
    <col width="19" customWidth="1" min="6" max="6"/>
    <col width="21" customWidth="1" min="7" max="7"/>
    <col width="38" customWidth="1" min="8" max="8"/>
  </cols>
  <sheetData>
    <row r="1" ht="28" customHeight="1">
      <c r="A1" s="1" t="inlineStr">
        <is>
          <t>Insurance Expiration Dashboard — Assumptions</t>
        </is>
      </c>
      <c r="B1" s="28" t="n"/>
      <c r="C1" s="28" t="n"/>
      <c r="D1" s="28" t="n"/>
      <c r="E1" s="28" t="n"/>
      <c r="F1" s="28" t="n"/>
      <c r="G1" s="28" t="n"/>
      <c r="H1" s="29" t="n"/>
    </row>
    <row r="2" ht="32" customHeight="1">
      <c r="A2" s="15" t="inlineStr">
        <is>
          <t>Setting</t>
        </is>
      </c>
      <c r="B2" s="15" t="inlineStr">
        <is>
          <t>Value</t>
        </is>
      </c>
      <c r="C2" s="15" t="inlineStr">
        <is>
          <t>Administrative Use</t>
        </is>
      </c>
      <c r="D2" s="15" t="inlineStr">
        <is>
          <t>Line of Business</t>
        </is>
      </c>
      <c r="E2" s="15" t="inlineStr">
        <is>
          <t>Account Owner</t>
        </is>
      </c>
      <c r="F2" s="15" t="inlineStr">
        <is>
          <t>Policy Status</t>
        </is>
      </c>
      <c r="G2" s="15" t="inlineStr">
        <is>
          <t>Renewal Stage</t>
        </is>
      </c>
      <c r="H2" s="15" t="inlineStr">
        <is>
          <t>Carrier</t>
        </is>
      </c>
    </row>
    <row r="3" ht="34" customHeight="1">
      <c r="A3" s="22" t="inlineStr">
        <is>
          <t>As-of Date</t>
        </is>
      </c>
      <c r="B3" s="23" t="n">
        <v>46275</v>
      </c>
      <c r="C3" s="22" t="inlineStr">
        <is>
          <t>Reference date for all dashboard calculations.</t>
        </is>
      </c>
      <c r="D3" s="17" t="inlineStr">
        <is>
          <t>Businessowners</t>
        </is>
      </c>
      <c r="E3" s="17" t="inlineStr">
        <is>
          <t>Avery Lantern (Fictional)</t>
        </is>
      </c>
      <c r="F3" s="17" t="inlineStr">
        <is>
          <t>Active</t>
        </is>
      </c>
      <c r="G3" s="17" t="inlineStr">
        <is>
          <t>Not Started</t>
        </is>
      </c>
      <c r="H3" s="17" t="inlineStr">
        <is>
          <t>Moonlit Prairie Insurance (Fictional)</t>
        </is>
      </c>
    </row>
    <row r="4" ht="34" customHeight="1">
      <c r="A4" s="24" t="inlineStr">
        <is>
          <t>Urgent Window (days)</t>
        </is>
      </c>
      <c r="B4" s="25" t="n">
        <v>30</v>
      </c>
      <c r="C4" s="24" t="inlineStr">
        <is>
          <t>First upcoming expiration band.</t>
        </is>
      </c>
      <c r="D4" s="17" t="inlineStr">
        <is>
          <t>General Liability</t>
        </is>
      </c>
      <c r="E4" s="17" t="inlineStr">
        <is>
          <t>Morgan Cedar (Fictional)</t>
        </is>
      </c>
      <c r="F4" s="17" t="inlineStr">
        <is>
          <t>Pending Renewal</t>
        </is>
      </c>
      <c r="G4" s="17" t="inlineStr">
        <is>
          <t>Contacted</t>
        </is>
      </c>
      <c r="H4" s="17" t="inlineStr">
        <is>
          <t>North Harbor Mutual (Fictional)</t>
        </is>
      </c>
    </row>
    <row r="5" ht="34" customHeight="1">
      <c r="A5" s="22" t="inlineStr">
        <is>
          <t>Near-Term Window (days)</t>
        </is>
      </c>
      <c r="B5" s="25" t="n">
        <v>60</v>
      </c>
      <c r="C5" s="22" t="inlineStr">
        <is>
          <t>Second upcoming expiration band.</t>
        </is>
      </c>
      <c r="D5" s="17" t="inlineStr">
        <is>
          <t>Commercial Auto</t>
        </is>
      </c>
      <c r="E5" s="17" t="inlineStr">
        <is>
          <t>Riley Harbor (Fictional)</t>
        </is>
      </c>
      <c r="F5" s="17" t="inlineStr">
        <is>
          <t>Renewed</t>
        </is>
      </c>
      <c r="G5" s="17" t="inlineStr">
        <is>
          <t>Quote Requested</t>
        </is>
      </c>
      <c r="H5" s="17" t="inlineStr">
        <is>
          <t>Redwood Comet Insurance (Fictional)</t>
        </is>
      </c>
    </row>
    <row r="6" ht="34" customHeight="1">
      <c r="A6" s="24" t="inlineStr">
        <is>
          <t>Planning Horizon (days)</t>
        </is>
      </c>
      <c r="B6" s="25" t="n">
        <v>90</v>
      </c>
      <c r="C6" s="24" t="inlineStr">
        <is>
          <t>Last upcoming expiration band shown.</t>
        </is>
      </c>
      <c r="D6" s="17" t="inlineStr">
        <is>
          <t>Workers Compensation</t>
        </is>
      </c>
      <c r="E6" s="17" t="inlineStr">
        <is>
          <t>Casey Meadow (Fictional)</t>
        </is>
      </c>
      <c r="F6" s="17" t="inlineStr">
        <is>
          <t>Non-Renewed</t>
        </is>
      </c>
      <c r="G6" s="17" t="inlineStr">
        <is>
          <t>Proposal Sent</t>
        </is>
      </c>
      <c r="H6" s="17" t="inlineStr">
        <is>
          <t>Silver Orchard Casualty (Fictional)</t>
        </is>
      </c>
    </row>
    <row r="7" ht="34" customHeight="1">
      <c r="A7" s="22" t="inlineStr">
        <is>
          <t>Follow-Up Cadence (days)</t>
        </is>
      </c>
      <c r="B7" s="25" t="n">
        <v>14</v>
      </c>
      <c r="C7" s="22" t="inlineStr">
        <is>
          <t>Elapsed days that prompt a human follow-up check.</t>
        </is>
      </c>
      <c r="D7" s="17" t="inlineStr">
        <is>
          <t>Commercial Property</t>
        </is>
      </c>
      <c r="E7" s="22" t="n"/>
      <c r="F7" s="17" t="inlineStr">
        <is>
          <t>Cancelled</t>
        </is>
      </c>
      <c r="G7" s="17" t="inlineStr">
        <is>
          <t>Client Reviewing</t>
        </is>
      </c>
      <c r="H7" s="17" t="inlineStr">
        <is>
          <t>Blue Lantern Indemnity (Fictional)</t>
        </is>
      </c>
    </row>
    <row r="8" ht="34" customHeight="1">
      <c r="A8" s="24" t="inlineStr">
        <is>
          <t>Earliest Allowed Date</t>
        </is>
      </c>
      <c r="B8" s="23" t="n">
        <v>42370</v>
      </c>
      <c r="C8" s="24" t="inlineStr">
        <is>
          <t>Lower limit for entered policy and contact dates.</t>
        </is>
      </c>
      <c r="D8" s="17" t="inlineStr">
        <is>
          <t>Cyber</t>
        </is>
      </c>
      <c r="E8" s="24" t="n"/>
      <c r="F8" s="24" t="n"/>
      <c r="G8" s="17" t="inlineStr">
        <is>
          <t>Completed</t>
        </is>
      </c>
      <c r="H8" s="24" t="n"/>
    </row>
    <row r="9" ht="34" customHeight="1">
      <c r="A9" s="22" t="inlineStr">
        <is>
          <t>Latest Allowed Date</t>
        </is>
      </c>
      <c r="B9" s="23" t="n">
        <v>50040</v>
      </c>
      <c r="C9" s="22" t="inlineStr">
        <is>
          <t>Upper limit for entered policy expiration dates.</t>
        </is>
      </c>
      <c r="D9" s="17" t="inlineStr">
        <is>
          <t>Umbrella</t>
        </is>
      </c>
      <c r="E9" s="22" t="n"/>
      <c r="F9" s="22" t="n"/>
      <c r="G9" s="22" t="n"/>
      <c r="H9" s="22" t="n"/>
    </row>
    <row r="10" ht="34" customHeight="1">
      <c r="A10" s="24" t="inlineStr">
        <is>
          <t>Maximum Annual Premium</t>
        </is>
      </c>
      <c r="B10" s="26" t="n">
        <v>25000000</v>
      </c>
      <c r="C10" s="24" t="inlineStr">
        <is>
          <t>Administrative data-entry validation limit; not a pricing assumption.</t>
        </is>
      </c>
      <c r="D10" s="17" t="inlineStr">
        <is>
          <t>Inland Marine</t>
        </is>
      </c>
      <c r="E10" s="24" t="n"/>
      <c r="F10" s="24" t="n"/>
      <c r="G10" s="24" t="n"/>
      <c r="H10" s="24" t="n"/>
    </row>
    <row r="11"/>
    <row r="12" ht="48" customHeight="1">
      <c r="A12" s="27" t="inlineStr">
        <is>
          <t>Administrative Use</t>
        </is>
      </c>
      <c r="B12" s="24" t="inlineStr">
        <is>
          <t>Alerts prompt human review and do not confirm policy status or provide coverage advice.</t>
        </is>
      </c>
      <c r="C12" s="24" t="inlineStr">
        <is>
          <t>This workbook does not connect to outside systems or provide live carrier information.</t>
        </is>
      </c>
    </row>
  </sheetData>
  <mergeCells count="1">
    <mergeCell ref="A1:H1"/>
  </mergeCells>
  <conditionalFormatting sqref="B4:B6">
    <cfRule type="expression" priority="1" dxfId="0">
      <formula>OR($B$4&gt;$B$5,$B$5&gt;$B$6)</formula>
    </cfRule>
  </conditionalFormatting>
  <conditionalFormatting sqref="B3">
    <cfRule type="expression" priority="2" dxfId="0">
      <formula>OR($B$3&lt;$B$8,$B$3&gt;$B$9)</formula>
    </cfRule>
  </conditionalFormatting>
  <conditionalFormatting sqref="B8:B9">
    <cfRule type="expression" priority="3" dxfId="0">
      <formula>$B$8&gt;$B$9</formula>
    </cfRule>
  </conditionalFormatting>
  <dataValidations count="8">
    <dataValidation sqref="B3" showDropDown="0" showInputMessage="0" showErrorMessage="1" allowBlank="0" errorTitle="Check as-of date" error="Enter an as-of date within the editable date limits." type="date" operator="between">
      <formula1>=$B$8</formula1>
      <formula2>=$B$9</formula2>
    </dataValidation>
    <dataValidation sqref="B4" showDropDown="0" showInputMessage="0" showErrorMessage="1" allowBlank="0" errorTitle="Check urgent window" error="Enter zero or a positive whole number not greater than the near-term window." type="whole" operator="between">
      <formula1>0</formula1>
      <formula2>=$B$5</formula2>
    </dataValidation>
    <dataValidation sqref="B5" showDropDown="0" showInputMessage="0" showErrorMessage="1" allowBlank="0" errorTitle="Check near-term window" error="Enter a whole number between the urgent window and planning horizon." type="whole" operator="between">
      <formula1>=$B$4</formula1>
      <formula2>=$B$6</formula2>
    </dataValidation>
    <dataValidation sqref="B6" showDropDown="0" showInputMessage="0" showErrorMessage="1" allowBlank="0" errorTitle="Check planning horizon" error="Enter a whole number not less than the near-term window." type="whole" operator="greaterThanOrEqual">
      <formula1>=$B$5</formula1>
    </dataValidation>
    <dataValidation sqref="B7" showDropDown="0" showInputMessage="0" showErrorMessage="1" allowBlank="0" errorTitle="Check follow-up cadence" error="Enter a positive whole number of days." type="whole" operator="greaterThanOrEqual">
      <formula1>1</formula1>
    </dataValidation>
    <dataValidation sqref="B8" showDropDown="0" showInputMessage="0" showErrorMessage="1" allowBlank="0" errorTitle="Check earliest date" error="The earliest allowed date cannot be after the latest allowed date." type="date" operator="lessThanOrEqual">
      <formula1>=$B$9</formula1>
    </dataValidation>
    <dataValidation sqref="B9" showDropDown="0" showInputMessage="0" showErrorMessage="1" allowBlank="0" errorTitle="Check latest date" error="The latest allowed date cannot be before the earliest allowed date." type="date" operator="greaterThanOrEqual">
      <formula1>=$B$8</formula1>
    </dataValidation>
    <dataValidation sqref="B10" showDropDown="0" showInputMessage="0" showErrorMessage="1" allowBlank="0" errorTitle="Check premium limit" error="Enter a positive administrative validation limit." type="decimal" operator="greaterThan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Expiration Dashboard</dc:title>
  <dc:subject xmlns:dc="http://purl.org/dc/elements/1.1/">Administrative review of policy expiration dates</dc:subject>
  <dcterms:created xmlns:dcterms="http://purl.org/dc/terms/" xmlns:xsi="http://www.w3.org/2001/XMLSchema-instance" xsi:type="dcterms:W3CDTF">2026-09-10T20:23:09Z</dcterms:created>
  <dcterms:modified xmlns:dcterms="http://purl.org/dc/terms/" xmlns:xsi="http://www.w3.org/2001/XMLSchema-instance" xsi:type="dcterms:W3CDTF">2026-09-10T20:23:10+00:00Z</dcterms:modified>
</cp:coreProperties>
</file>