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ost Quote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'Lost Quotes'!$A$4:$P$104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0.0"/>
    <numFmt numFmtId="167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873"/>
      <sz val="10"/>
    </font>
    <font>
      <name val="Calibri"/>
      <b val="1"/>
      <color rgb="00FFFFFF"/>
      <sz val="10"/>
    </font>
    <font>
      <name val="Calibri"/>
      <color rgb="001F2933"/>
      <sz val="10"/>
    </font>
    <font>
      <name val="Calibri"/>
      <b val="1"/>
      <color rgb="00173B57"/>
      <sz val="10"/>
    </font>
  </fonts>
  <fills count="8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  <fill>
      <patternFill patternType="solid">
        <fgColor rgb="000F7B78"/>
      </patternFill>
    </fill>
    <fill>
      <patternFill patternType="solid">
        <fgColor rgb="00E56A2A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7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7" fontId="4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color rgb="00FFFFFF"/>
        <sz val="10"/>
      </font>
      <fill>
        <patternFill patternType="solid">
          <fgColor rgb="00B5472F"/>
        </patternFill>
      </fill>
    </dxf>
    <dxf>
      <font>
        <name val="Calibri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Lost Quotes by Reason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'Summary'!$A$12:$A$20</f>
            </numRef>
          </cat>
          <val>
            <numRef>
              <f>'Summary'!$C$12:$C$20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486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13" customWidth="1" min="3" max="3"/>
    <col width="19" customWidth="1" min="4" max="4"/>
    <col width="17" customWidth="1" min="5" max="5"/>
    <col width="31" customWidth="1" min="6" max="6"/>
    <col width="13" customWidth="1" min="7" max="7"/>
    <col width="18" customWidth="1" min="8" max="8"/>
    <col width="3" customWidth="1" min="9" max="9"/>
    <col width="25" customWidth="1" min="10" max="10"/>
    <col width="13" customWidth="1" min="11" max="11"/>
    <col width="18" customWidth="1" min="12" max="12"/>
  </cols>
  <sheetData>
    <row r="1" ht="26" customHeight="1">
      <c r="A1" s="1" t="inlineStr">
        <is>
          <t>Insurance Lost Quote Analysis Summary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2" ht="20" customHeight="1">
      <c r="A2" s="4" t="inlineStr">
        <is>
          <t>Results use only entered records and editable assumptions; all examples are fictional.</t>
        </is>
      </c>
    </row>
    <row r="3"/>
    <row r="4" ht="28" customHeight="1">
      <c r="A4" s="5" t="inlineStr">
        <is>
          <t>Indicator</t>
        </is>
      </c>
      <c r="B4" s="5" t="inlineStr">
        <is>
          <t>Value</t>
        </is>
      </c>
      <c r="D4" s="5" t="inlineStr">
        <is>
          <t>Indicator</t>
        </is>
      </c>
      <c r="E4" s="5" t="inlineStr">
        <is>
          <t>Value</t>
        </is>
      </c>
      <c r="G4" s="5" t="inlineStr">
        <is>
          <t>Indicator</t>
        </is>
      </c>
      <c r="H4" s="5" t="inlineStr">
        <is>
          <t>Value</t>
        </is>
      </c>
    </row>
    <row r="5" ht="22" customHeight="1">
      <c r="A5" s="6" t="inlineStr">
        <is>
          <t>Lost Quotes</t>
        </is>
      </c>
      <c r="B5" s="7">
        <f>COUNTIFS('Lost Quotes'!$A$5:$A$104,"&lt;&gt;",'Lost Quotes'!$C$5:$C$104,"&gt;="&amp;'Assumptions'!$B$5,'Lost Quotes'!$C$5:$C$104,"&lt;="&amp;'Assumptions'!$B$6)</f>
        <v/>
      </c>
      <c r="D5" s="6" t="inlineStr">
        <is>
          <t>Quoted Premium</t>
        </is>
      </c>
      <c r="E5" s="28">
        <f>IF($B$5=0,"",SUMIFS('Lost Quotes'!$H$5:$H$104,'Lost Quotes'!$A$5:$A$104,"&lt;&gt;",'Lost Quotes'!$C$5:$C$104,"&gt;="&amp;'Assumptions'!$B$5,'Lost Quotes'!$C$5:$C$104,"&lt;="&amp;'Assumptions'!$B$6))</f>
        <v/>
      </c>
      <c r="G5" s="6" t="inlineStr">
        <is>
          <t>Average Quoted Premium</t>
        </is>
      </c>
      <c r="H5" s="28">
        <f>IFERROR($E$5/$B$5,"")</f>
        <v/>
      </c>
    </row>
    <row r="6" ht="22" customHeight="1">
      <c r="A6" s="6" t="inlineStr">
        <is>
          <t>Price Loss Share</t>
        </is>
      </c>
      <c r="B6" s="29">
        <f>IFERROR(COUNTIFS('Lost Quotes'!$A$5:$A$104,"&lt;&gt;",'Lost Quotes'!$C$5:$C$104,"&gt;="&amp;'Assumptions'!$B$5,'Lost Quotes'!$C$5:$C$104,"&lt;="&amp;'Assumptions'!$B$6,'Lost Quotes'!$I$5:$I$104,"Price")/$B$5,"")</f>
        <v/>
      </c>
      <c r="D6" s="6" t="inlineStr">
        <is>
          <t>Average Decision Days</t>
        </is>
      </c>
      <c r="E6" s="30">
        <f>IFERROR(SUMIFS('Lost Quotes'!$M$5:$M$104,'Lost Quotes'!$A$5:$A$104,"&lt;&gt;",'Lost Quotes'!$C$5:$C$104,"&gt;="&amp;'Assumptions'!$B$5,'Lost Quotes'!$C$5:$C$104,"&lt;="&amp;'Assumptions'!$B$6)/COUNTIFS('Lost Quotes'!$A$5:$A$104,"&lt;&gt;",'Lost Quotes'!$C$5:$C$104,"&gt;="&amp;'Assumptions'!$B$5,'Lost Quotes'!$C$5:$C$104,"&lt;="&amp;'Assumptions'!$B$6,'Lost Quotes'!$M$5:$M$104,"&gt;=0"),"")</f>
        <v/>
      </c>
      <c r="G6" s="6" t="inlineStr">
        <is>
          <t>Pending Reviews</t>
        </is>
      </c>
      <c r="H6" s="7">
        <f>COUNTIFS('Lost Quotes'!$A$5:$A$104,"&lt;&gt;",'Lost Quotes'!$C$5:$C$104,"&gt;="&amp;'Assumptions'!$B$5,'Lost Quotes'!$C$5:$C$104,"&lt;="&amp;'Assumptions'!$B$6,'Lost Quotes'!$N$5:$N$104,"Pending Review")</f>
        <v/>
      </c>
    </row>
    <row r="7" ht="22" customHeight="1"/>
    <row r="8" ht="22" customHeight="1">
      <c r="A8" s="6" t="inlineStr">
        <is>
          <t>Reporting Start</t>
        </is>
      </c>
      <c r="B8" s="31">
        <f>'Assumptions'!$B$5</f>
        <v/>
      </c>
      <c r="D8" s="6" t="inlineStr">
        <is>
          <t>Reporting End</t>
        </is>
      </c>
      <c r="E8" s="31">
        <f>'Assumptions'!$B$6</f>
        <v/>
      </c>
      <c r="G8" s="6" t="inlineStr">
        <is>
          <t>Rows with Alerts</t>
        </is>
      </c>
      <c r="H8" s="7">
        <f>COUNTIFS('Lost Quotes'!$A$5:$A$104,"&lt;&gt;",'Lost Quotes'!$C$5:$C$104,"&gt;="&amp;'Assumptions'!$B$5,'Lost Quotes'!$C$5:$C$104,"&lt;="&amp;'Assumptions'!$B$6,'Lost Quotes'!$P$5:$P$104,"&lt;&gt;")</f>
        <v/>
      </c>
    </row>
    <row r="9" ht="22" customHeight="1"/>
    <row r="10" ht="22" customHeight="1"/>
    <row r="11" ht="28" customHeight="1">
      <c r="A11" s="12" t="inlineStr">
        <is>
          <t>Lost Reason</t>
        </is>
      </c>
      <c r="B11" s="12" t="inlineStr">
        <is>
          <t>Category</t>
        </is>
      </c>
      <c r="C11" s="12" t="inlineStr">
        <is>
          <t>Lost Quotes</t>
        </is>
      </c>
      <c r="D11" s="12" t="inlineStr">
        <is>
          <t>Quoted Premium</t>
        </is>
      </c>
      <c r="F11" s="12" t="inlineStr">
        <is>
          <t>Carrier</t>
        </is>
      </c>
      <c r="G11" s="12" t="inlineStr">
        <is>
          <t>Lost Quotes</t>
        </is>
      </c>
      <c r="H11" s="12" t="inlineStr">
        <is>
          <t>Quoted Premium</t>
        </is>
      </c>
      <c r="J11" s="12" t="inlineStr">
        <is>
          <t>Product</t>
        </is>
      </c>
      <c r="K11" s="12" t="inlineStr">
        <is>
          <t>Lost Quotes</t>
        </is>
      </c>
      <c r="L11" s="12" t="inlineStr">
        <is>
          <t>Quoted Premium</t>
        </is>
      </c>
    </row>
    <row r="12" ht="22" customHeight="1">
      <c r="A12" s="13">
        <f>'Assumptions'!$G$5</f>
        <v/>
      </c>
      <c r="B12" s="13">
        <f>'Assumptions'!$H$5</f>
        <v/>
      </c>
      <c r="C12" s="14">
        <f>IF($A12="","",COUNTIFS('Lost Quotes'!$A$5:$A$104,"&lt;&gt;",'Lost Quotes'!$C$5:$C$104,"&gt;="&amp;'Assumptions'!$B$5,'Lost Quotes'!$C$5:$C$104,"&lt;="&amp;'Assumptions'!$B$6,'Lost Quotes'!$I$5:$I$104,$A12))</f>
        <v/>
      </c>
      <c r="D12" s="32">
        <f>IF($C12=0,"",SUMIFS('Lost Quotes'!$H$5:$H$104,'Lost Quotes'!$A$5:$A$104,"&lt;&gt;",'Lost Quotes'!$C$5:$C$104,"&gt;="&amp;'Assumptions'!$B$5,'Lost Quotes'!$C$5:$C$104,"&lt;="&amp;'Assumptions'!$B$6,'Lost Quotes'!$I$5:$I$104,$A12))</f>
        <v/>
      </c>
      <c r="F12" s="13">
        <f>'Assumptions'!$E$5</f>
        <v/>
      </c>
      <c r="G12" s="14">
        <f>IF($F12="","",COUNTIFS('Lost Quotes'!$A$5:$A$104,"&lt;&gt;",'Lost Quotes'!$C$5:$C$104,"&gt;="&amp;'Assumptions'!$B$5,'Lost Quotes'!$C$5:$C$104,"&lt;="&amp;'Assumptions'!$B$6,'Lost Quotes'!$F$5:$F$104,$F12))</f>
        <v/>
      </c>
      <c r="H12" s="32">
        <f>IF($G12=0,"",SUMIFS('Lost Quotes'!$H$5:$H$104,'Lost Quotes'!$A$5:$A$104,"&lt;&gt;",'Lost Quotes'!$C$5:$C$104,"&gt;="&amp;'Assumptions'!$B$5,'Lost Quotes'!$C$5:$C$104,"&lt;="&amp;'Assumptions'!$B$6,'Lost Quotes'!$F$5:$F$104,$F12))</f>
        <v/>
      </c>
      <c r="J12" s="13">
        <f>'Assumptions'!$D$5</f>
        <v/>
      </c>
      <c r="K12" s="14">
        <f>IF($J12="","",COUNTIFS('Lost Quotes'!$A$5:$A$104,"&lt;&gt;",'Lost Quotes'!$C$5:$C$104,"&gt;="&amp;'Assumptions'!$B$5,'Lost Quotes'!$C$5:$C$104,"&lt;="&amp;'Assumptions'!$B$6,'Lost Quotes'!$E$5:$E$104,$J12))</f>
        <v/>
      </c>
      <c r="L12" s="32">
        <f>IF($K12=0,"",SUMIFS('Lost Quotes'!$H$5:$H$104,'Lost Quotes'!$A$5:$A$104,"&lt;&gt;",'Lost Quotes'!$C$5:$C$104,"&gt;="&amp;'Assumptions'!$B$5,'Lost Quotes'!$C$5:$C$104,"&lt;="&amp;'Assumptions'!$B$6,'Lost Quotes'!$E$5:$E$104,$J12))</f>
        <v/>
      </c>
    </row>
    <row r="13" ht="22" customHeight="1">
      <c r="A13" s="16">
        <f>'Assumptions'!$G$6</f>
        <v/>
      </c>
      <c r="B13" s="16">
        <f>'Assumptions'!$H$6</f>
        <v/>
      </c>
      <c r="C13" s="17">
        <f>IF($A13="","",COUNTIFS('Lost Quotes'!$A$5:$A$104,"&lt;&gt;",'Lost Quotes'!$C$5:$C$104,"&gt;="&amp;'Assumptions'!$B$5,'Lost Quotes'!$C$5:$C$104,"&lt;="&amp;'Assumptions'!$B$6,'Lost Quotes'!$I$5:$I$104,$A13))</f>
        <v/>
      </c>
      <c r="D13" s="33">
        <f>IF($C13=0,"",SUMIFS('Lost Quotes'!$H$5:$H$104,'Lost Quotes'!$A$5:$A$104,"&lt;&gt;",'Lost Quotes'!$C$5:$C$104,"&gt;="&amp;'Assumptions'!$B$5,'Lost Quotes'!$C$5:$C$104,"&lt;="&amp;'Assumptions'!$B$6,'Lost Quotes'!$I$5:$I$104,$A13))</f>
        <v/>
      </c>
      <c r="F13" s="16">
        <f>'Assumptions'!$E$6</f>
        <v/>
      </c>
      <c r="G13" s="17">
        <f>IF($F13="","",COUNTIFS('Lost Quotes'!$A$5:$A$104,"&lt;&gt;",'Lost Quotes'!$C$5:$C$104,"&gt;="&amp;'Assumptions'!$B$5,'Lost Quotes'!$C$5:$C$104,"&lt;="&amp;'Assumptions'!$B$6,'Lost Quotes'!$F$5:$F$104,$F13))</f>
        <v/>
      </c>
      <c r="H13" s="33">
        <f>IF($G13=0,"",SUMIFS('Lost Quotes'!$H$5:$H$104,'Lost Quotes'!$A$5:$A$104,"&lt;&gt;",'Lost Quotes'!$C$5:$C$104,"&gt;="&amp;'Assumptions'!$B$5,'Lost Quotes'!$C$5:$C$104,"&lt;="&amp;'Assumptions'!$B$6,'Lost Quotes'!$F$5:$F$104,$F13))</f>
        <v/>
      </c>
      <c r="J13" s="16">
        <f>'Assumptions'!$D$6</f>
        <v/>
      </c>
      <c r="K13" s="17">
        <f>IF($J13="","",COUNTIFS('Lost Quotes'!$A$5:$A$104,"&lt;&gt;",'Lost Quotes'!$C$5:$C$104,"&gt;="&amp;'Assumptions'!$B$5,'Lost Quotes'!$C$5:$C$104,"&lt;="&amp;'Assumptions'!$B$6,'Lost Quotes'!$E$5:$E$104,$J13))</f>
        <v/>
      </c>
      <c r="L13" s="33">
        <f>IF($K13=0,"",SUMIFS('Lost Quotes'!$H$5:$H$104,'Lost Quotes'!$A$5:$A$104,"&lt;&gt;",'Lost Quotes'!$C$5:$C$104,"&gt;="&amp;'Assumptions'!$B$5,'Lost Quotes'!$C$5:$C$104,"&lt;="&amp;'Assumptions'!$B$6,'Lost Quotes'!$E$5:$E$104,$J13))</f>
        <v/>
      </c>
    </row>
    <row r="14" ht="22" customHeight="1">
      <c r="A14" s="13">
        <f>'Assumptions'!$G$7</f>
        <v/>
      </c>
      <c r="B14" s="13">
        <f>'Assumptions'!$H$7</f>
        <v/>
      </c>
      <c r="C14" s="14">
        <f>IF($A14="","",COUNTIFS('Lost Quotes'!$A$5:$A$104,"&lt;&gt;",'Lost Quotes'!$C$5:$C$104,"&gt;="&amp;'Assumptions'!$B$5,'Lost Quotes'!$C$5:$C$104,"&lt;="&amp;'Assumptions'!$B$6,'Lost Quotes'!$I$5:$I$104,$A14))</f>
        <v/>
      </c>
      <c r="D14" s="32">
        <f>IF($C14=0,"",SUMIFS('Lost Quotes'!$H$5:$H$104,'Lost Quotes'!$A$5:$A$104,"&lt;&gt;",'Lost Quotes'!$C$5:$C$104,"&gt;="&amp;'Assumptions'!$B$5,'Lost Quotes'!$C$5:$C$104,"&lt;="&amp;'Assumptions'!$B$6,'Lost Quotes'!$I$5:$I$104,$A14))</f>
        <v/>
      </c>
      <c r="F14" s="13">
        <f>'Assumptions'!$E$7</f>
        <v/>
      </c>
      <c r="G14" s="14">
        <f>IF($F14="","",COUNTIFS('Lost Quotes'!$A$5:$A$104,"&lt;&gt;",'Lost Quotes'!$C$5:$C$104,"&gt;="&amp;'Assumptions'!$B$5,'Lost Quotes'!$C$5:$C$104,"&lt;="&amp;'Assumptions'!$B$6,'Lost Quotes'!$F$5:$F$104,$F14))</f>
        <v/>
      </c>
      <c r="H14" s="32">
        <f>IF($G14=0,"",SUMIFS('Lost Quotes'!$H$5:$H$104,'Lost Quotes'!$A$5:$A$104,"&lt;&gt;",'Lost Quotes'!$C$5:$C$104,"&gt;="&amp;'Assumptions'!$B$5,'Lost Quotes'!$C$5:$C$104,"&lt;="&amp;'Assumptions'!$B$6,'Lost Quotes'!$F$5:$F$104,$F14))</f>
        <v/>
      </c>
      <c r="J14" s="13">
        <f>'Assumptions'!$D$7</f>
        <v/>
      </c>
      <c r="K14" s="14">
        <f>IF($J14="","",COUNTIFS('Lost Quotes'!$A$5:$A$104,"&lt;&gt;",'Lost Quotes'!$C$5:$C$104,"&gt;="&amp;'Assumptions'!$B$5,'Lost Quotes'!$C$5:$C$104,"&lt;="&amp;'Assumptions'!$B$6,'Lost Quotes'!$E$5:$E$104,$J14))</f>
        <v/>
      </c>
      <c r="L14" s="32">
        <f>IF($K14=0,"",SUMIFS('Lost Quotes'!$H$5:$H$104,'Lost Quotes'!$A$5:$A$104,"&lt;&gt;",'Lost Quotes'!$C$5:$C$104,"&gt;="&amp;'Assumptions'!$B$5,'Lost Quotes'!$C$5:$C$104,"&lt;="&amp;'Assumptions'!$B$6,'Lost Quotes'!$E$5:$E$104,$J14))</f>
        <v/>
      </c>
    </row>
    <row r="15" ht="22" customHeight="1">
      <c r="A15" s="16">
        <f>'Assumptions'!$G$8</f>
        <v/>
      </c>
      <c r="B15" s="16">
        <f>'Assumptions'!$H$8</f>
        <v/>
      </c>
      <c r="C15" s="17">
        <f>IF($A15="","",COUNTIFS('Lost Quotes'!$A$5:$A$104,"&lt;&gt;",'Lost Quotes'!$C$5:$C$104,"&gt;="&amp;'Assumptions'!$B$5,'Lost Quotes'!$C$5:$C$104,"&lt;="&amp;'Assumptions'!$B$6,'Lost Quotes'!$I$5:$I$104,$A15))</f>
        <v/>
      </c>
      <c r="D15" s="33">
        <f>IF($C15=0,"",SUMIFS('Lost Quotes'!$H$5:$H$104,'Lost Quotes'!$A$5:$A$104,"&lt;&gt;",'Lost Quotes'!$C$5:$C$104,"&gt;="&amp;'Assumptions'!$B$5,'Lost Quotes'!$C$5:$C$104,"&lt;="&amp;'Assumptions'!$B$6,'Lost Quotes'!$I$5:$I$104,$A15))</f>
        <v/>
      </c>
      <c r="F15" s="16">
        <f>'Assumptions'!$E$8</f>
        <v/>
      </c>
      <c r="G15" s="17">
        <f>IF($F15="","",COUNTIFS('Lost Quotes'!$A$5:$A$104,"&lt;&gt;",'Lost Quotes'!$C$5:$C$104,"&gt;="&amp;'Assumptions'!$B$5,'Lost Quotes'!$C$5:$C$104,"&lt;="&amp;'Assumptions'!$B$6,'Lost Quotes'!$F$5:$F$104,$F15))</f>
        <v/>
      </c>
      <c r="H15" s="33">
        <f>IF($G15=0,"",SUMIFS('Lost Quotes'!$H$5:$H$104,'Lost Quotes'!$A$5:$A$104,"&lt;&gt;",'Lost Quotes'!$C$5:$C$104,"&gt;="&amp;'Assumptions'!$B$5,'Lost Quotes'!$C$5:$C$104,"&lt;="&amp;'Assumptions'!$B$6,'Lost Quotes'!$F$5:$F$104,$F15))</f>
        <v/>
      </c>
      <c r="J15" s="16">
        <f>'Assumptions'!$D$8</f>
        <v/>
      </c>
      <c r="K15" s="17">
        <f>IF($J15="","",COUNTIFS('Lost Quotes'!$A$5:$A$104,"&lt;&gt;",'Lost Quotes'!$C$5:$C$104,"&gt;="&amp;'Assumptions'!$B$5,'Lost Quotes'!$C$5:$C$104,"&lt;="&amp;'Assumptions'!$B$6,'Lost Quotes'!$E$5:$E$104,$J15))</f>
        <v/>
      </c>
      <c r="L15" s="33">
        <f>IF($K15=0,"",SUMIFS('Lost Quotes'!$H$5:$H$104,'Lost Quotes'!$A$5:$A$104,"&lt;&gt;",'Lost Quotes'!$C$5:$C$104,"&gt;="&amp;'Assumptions'!$B$5,'Lost Quotes'!$C$5:$C$104,"&lt;="&amp;'Assumptions'!$B$6,'Lost Quotes'!$E$5:$E$104,$J15))</f>
        <v/>
      </c>
    </row>
    <row r="16" ht="22" customHeight="1">
      <c r="A16" s="13">
        <f>'Assumptions'!$G$9</f>
        <v/>
      </c>
      <c r="B16" s="13">
        <f>'Assumptions'!$H$9</f>
        <v/>
      </c>
      <c r="C16" s="14">
        <f>IF($A16="","",COUNTIFS('Lost Quotes'!$A$5:$A$104,"&lt;&gt;",'Lost Quotes'!$C$5:$C$104,"&gt;="&amp;'Assumptions'!$B$5,'Lost Quotes'!$C$5:$C$104,"&lt;="&amp;'Assumptions'!$B$6,'Lost Quotes'!$I$5:$I$104,$A16))</f>
        <v/>
      </c>
      <c r="D16" s="32">
        <f>IF($C16=0,"",SUMIFS('Lost Quotes'!$H$5:$H$104,'Lost Quotes'!$A$5:$A$104,"&lt;&gt;",'Lost Quotes'!$C$5:$C$104,"&gt;="&amp;'Assumptions'!$B$5,'Lost Quotes'!$C$5:$C$104,"&lt;="&amp;'Assumptions'!$B$6,'Lost Quotes'!$I$5:$I$104,$A16))</f>
        <v/>
      </c>
      <c r="F16" s="13">
        <f>'Assumptions'!$E$9</f>
        <v/>
      </c>
      <c r="G16" s="14">
        <f>IF($F16="","",COUNTIFS('Lost Quotes'!$A$5:$A$104,"&lt;&gt;",'Lost Quotes'!$C$5:$C$104,"&gt;="&amp;'Assumptions'!$B$5,'Lost Quotes'!$C$5:$C$104,"&lt;="&amp;'Assumptions'!$B$6,'Lost Quotes'!$F$5:$F$104,$F16))</f>
        <v/>
      </c>
      <c r="H16" s="32">
        <f>IF($G16=0,"",SUMIFS('Lost Quotes'!$H$5:$H$104,'Lost Quotes'!$A$5:$A$104,"&lt;&gt;",'Lost Quotes'!$C$5:$C$104,"&gt;="&amp;'Assumptions'!$B$5,'Lost Quotes'!$C$5:$C$104,"&lt;="&amp;'Assumptions'!$B$6,'Lost Quotes'!$F$5:$F$104,$F16))</f>
        <v/>
      </c>
      <c r="J16" s="13">
        <f>'Assumptions'!$D$9</f>
        <v/>
      </c>
      <c r="K16" s="14">
        <f>IF($J16="","",COUNTIFS('Lost Quotes'!$A$5:$A$104,"&lt;&gt;",'Lost Quotes'!$C$5:$C$104,"&gt;="&amp;'Assumptions'!$B$5,'Lost Quotes'!$C$5:$C$104,"&lt;="&amp;'Assumptions'!$B$6,'Lost Quotes'!$E$5:$E$104,$J16))</f>
        <v/>
      </c>
      <c r="L16" s="32">
        <f>IF($K16=0,"",SUMIFS('Lost Quotes'!$H$5:$H$104,'Lost Quotes'!$A$5:$A$104,"&lt;&gt;",'Lost Quotes'!$C$5:$C$104,"&gt;="&amp;'Assumptions'!$B$5,'Lost Quotes'!$C$5:$C$104,"&lt;="&amp;'Assumptions'!$B$6,'Lost Quotes'!$E$5:$E$104,$J16))</f>
        <v/>
      </c>
    </row>
    <row r="17" ht="22" customHeight="1">
      <c r="A17" s="16">
        <f>'Assumptions'!$G$10</f>
        <v/>
      </c>
      <c r="B17" s="16">
        <f>'Assumptions'!$H$10</f>
        <v/>
      </c>
      <c r="C17" s="17">
        <f>IF($A17="","",COUNTIFS('Lost Quotes'!$A$5:$A$104,"&lt;&gt;",'Lost Quotes'!$C$5:$C$104,"&gt;="&amp;'Assumptions'!$B$5,'Lost Quotes'!$C$5:$C$104,"&lt;="&amp;'Assumptions'!$B$6,'Lost Quotes'!$I$5:$I$104,$A17))</f>
        <v/>
      </c>
      <c r="D17" s="33">
        <f>IF($C17=0,"",SUMIFS('Lost Quotes'!$H$5:$H$104,'Lost Quotes'!$A$5:$A$104,"&lt;&gt;",'Lost Quotes'!$C$5:$C$104,"&gt;="&amp;'Assumptions'!$B$5,'Lost Quotes'!$C$5:$C$104,"&lt;="&amp;'Assumptions'!$B$6,'Lost Quotes'!$I$5:$I$104,$A17))</f>
        <v/>
      </c>
      <c r="F17" s="16">
        <f>'Assumptions'!$E$10</f>
        <v/>
      </c>
      <c r="G17" s="17">
        <f>IF($F17="","",COUNTIFS('Lost Quotes'!$A$5:$A$104,"&lt;&gt;",'Lost Quotes'!$C$5:$C$104,"&gt;="&amp;'Assumptions'!$B$5,'Lost Quotes'!$C$5:$C$104,"&lt;="&amp;'Assumptions'!$B$6,'Lost Quotes'!$F$5:$F$104,$F17))</f>
        <v/>
      </c>
      <c r="H17" s="33">
        <f>IF($G17=0,"",SUMIFS('Lost Quotes'!$H$5:$H$104,'Lost Quotes'!$A$5:$A$104,"&lt;&gt;",'Lost Quotes'!$C$5:$C$104,"&gt;="&amp;'Assumptions'!$B$5,'Lost Quotes'!$C$5:$C$104,"&lt;="&amp;'Assumptions'!$B$6,'Lost Quotes'!$F$5:$F$104,$F17))</f>
        <v/>
      </c>
      <c r="J17" s="16">
        <f>'Assumptions'!$D$10</f>
        <v/>
      </c>
      <c r="K17" s="17">
        <f>IF($J17="","",COUNTIFS('Lost Quotes'!$A$5:$A$104,"&lt;&gt;",'Lost Quotes'!$C$5:$C$104,"&gt;="&amp;'Assumptions'!$B$5,'Lost Quotes'!$C$5:$C$104,"&lt;="&amp;'Assumptions'!$B$6,'Lost Quotes'!$E$5:$E$104,$J17))</f>
        <v/>
      </c>
      <c r="L17" s="33">
        <f>IF($K17=0,"",SUMIFS('Lost Quotes'!$H$5:$H$104,'Lost Quotes'!$A$5:$A$104,"&lt;&gt;",'Lost Quotes'!$C$5:$C$104,"&gt;="&amp;'Assumptions'!$B$5,'Lost Quotes'!$C$5:$C$104,"&lt;="&amp;'Assumptions'!$B$6,'Lost Quotes'!$E$5:$E$104,$J17))</f>
        <v/>
      </c>
    </row>
    <row r="18" ht="22" customHeight="1">
      <c r="A18" s="13">
        <f>'Assumptions'!$G$11</f>
        <v/>
      </c>
      <c r="B18" s="13">
        <f>'Assumptions'!$H$11</f>
        <v/>
      </c>
      <c r="C18" s="14">
        <f>IF($A18="","",COUNTIFS('Lost Quotes'!$A$5:$A$104,"&lt;&gt;",'Lost Quotes'!$C$5:$C$104,"&gt;="&amp;'Assumptions'!$B$5,'Lost Quotes'!$C$5:$C$104,"&lt;="&amp;'Assumptions'!$B$6,'Lost Quotes'!$I$5:$I$104,$A18))</f>
        <v/>
      </c>
      <c r="D18" s="32">
        <f>IF($C18=0,"",SUMIFS('Lost Quotes'!$H$5:$H$104,'Lost Quotes'!$A$5:$A$104,"&lt;&gt;",'Lost Quotes'!$C$5:$C$104,"&gt;="&amp;'Assumptions'!$B$5,'Lost Quotes'!$C$5:$C$104,"&lt;="&amp;'Assumptions'!$B$6,'Lost Quotes'!$I$5:$I$104,$A18))</f>
        <v/>
      </c>
      <c r="J18" s="13">
        <f>'Assumptions'!$D$11</f>
        <v/>
      </c>
      <c r="K18" s="14">
        <f>IF($J18="","",COUNTIFS('Lost Quotes'!$A$5:$A$104,"&lt;&gt;",'Lost Quotes'!$C$5:$C$104,"&gt;="&amp;'Assumptions'!$B$5,'Lost Quotes'!$C$5:$C$104,"&lt;="&amp;'Assumptions'!$B$6,'Lost Quotes'!$E$5:$E$104,$J18))</f>
        <v/>
      </c>
      <c r="L18" s="32">
        <f>IF($K18=0,"",SUMIFS('Lost Quotes'!$H$5:$H$104,'Lost Quotes'!$A$5:$A$104,"&lt;&gt;",'Lost Quotes'!$C$5:$C$104,"&gt;="&amp;'Assumptions'!$B$5,'Lost Quotes'!$C$5:$C$104,"&lt;="&amp;'Assumptions'!$B$6,'Lost Quotes'!$E$5:$E$104,$J18))</f>
        <v/>
      </c>
    </row>
    <row r="19" ht="22" customHeight="1">
      <c r="A19" s="16">
        <f>'Assumptions'!$G$12</f>
        <v/>
      </c>
      <c r="B19" s="16">
        <f>'Assumptions'!$H$12</f>
        <v/>
      </c>
      <c r="C19" s="17">
        <f>IF($A19="","",COUNTIFS('Lost Quotes'!$A$5:$A$104,"&lt;&gt;",'Lost Quotes'!$C$5:$C$104,"&gt;="&amp;'Assumptions'!$B$5,'Lost Quotes'!$C$5:$C$104,"&lt;="&amp;'Assumptions'!$B$6,'Lost Quotes'!$I$5:$I$104,$A19))</f>
        <v/>
      </c>
      <c r="D19" s="33">
        <f>IF($C19=0,"",SUMIFS('Lost Quotes'!$H$5:$H$104,'Lost Quotes'!$A$5:$A$104,"&lt;&gt;",'Lost Quotes'!$C$5:$C$104,"&gt;="&amp;'Assumptions'!$B$5,'Lost Quotes'!$C$5:$C$104,"&lt;="&amp;'Assumptions'!$B$6,'Lost Quotes'!$I$5:$I$104,$A19))</f>
        <v/>
      </c>
      <c r="J19" s="16">
        <f>'Assumptions'!$D$12</f>
        <v/>
      </c>
      <c r="K19" s="17">
        <f>IF($J19="","",COUNTIFS('Lost Quotes'!$A$5:$A$104,"&lt;&gt;",'Lost Quotes'!$C$5:$C$104,"&gt;="&amp;'Assumptions'!$B$5,'Lost Quotes'!$C$5:$C$104,"&lt;="&amp;'Assumptions'!$B$6,'Lost Quotes'!$E$5:$E$104,$J19))</f>
        <v/>
      </c>
      <c r="L19" s="33">
        <f>IF($K19=0,"",SUMIFS('Lost Quotes'!$H$5:$H$104,'Lost Quotes'!$A$5:$A$104,"&lt;&gt;",'Lost Quotes'!$C$5:$C$104,"&gt;="&amp;'Assumptions'!$B$5,'Lost Quotes'!$C$5:$C$104,"&lt;="&amp;'Assumptions'!$B$6,'Lost Quotes'!$E$5:$E$104,$J19))</f>
        <v/>
      </c>
    </row>
    <row r="20" ht="22" customHeight="1">
      <c r="A20" s="13">
        <f>'Assumptions'!$G$13</f>
        <v/>
      </c>
      <c r="B20" s="13">
        <f>'Assumptions'!$H$13</f>
        <v/>
      </c>
      <c r="C20" s="14">
        <f>IF($A20="","",COUNTIFS('Lost Quotes'!$A$5:$A$104,"&lt;&gt;",'Lost Quotes'!$C$5:$C$104,"&gt;="&amp;'Assumptions'!$B$5,'Lost Quotes'!$C$5:$C$104,"&lt;="&amp;'Assumptions'!$B$6,'Lost Quotes'!$I$5:$I$104,$A20))</f>
        <v/>
      </c>
      <c r="D20" s="32">
        <f>IF($C20=0,"",SUMIFS('Lost Quotes'!$H$5:$H$104,'Lost Quotes'!$A$5:$A$104,"&lt;&gt;",'Lost Quotes'!$C$5:$C$104,"&gt;="&amp;'Assumptions'!$B$5,'Lost Quotes'!$C$5:$C$104,"&lt;="&amp;'Assumptions'!$B$6,'Lost Quotes'!$I$5:$I$104,$A20))</f>
        <v/>
      </c>
      <c r="J20" s="13">
        <f>'Assumptions'!$D$13</f>
        <v/>
      </c>
      <c r="K20" s="14">
        <f>IF($J20="","",COUNTIFS('Lost Quotes'!$A$5:$A$104,"&lt;&gt;",'Lost Quotes'!$C$5:$C$104,"&gt;="&amp;'Assumptions'!$B$5,'Lost Quotes'!$C$5:$C$104,"&lt;="&amp;'Assumptions'!$B$6,'Lost Quotes'!$E$5:$E$104,$J20))</f>
        <v/>
      </c>
      <c r="L20" s="32">
        <f>IF($K20=0,"",SUMIFS('Lost Quotes'!$H$5:$H$104,'Lost Quotes'!$A$5:$A$104,"&lt;&gt;",'Lost Quotes'!$C$5:$C$104,"&gt;="&amp;'Assumptions'!$B$5,'Lost Quotes'!$C$5:$C$104,"&lt;="&amp;'Assumptions'!$B$6,'Lost Quotes'!$E$5:$E$104,$J20))</f>
        <v/>
      </c>
    </row>
    <row r="21" ht="22" customHeight="1"/>
    <row r="22" ht="22" customHeight="1"/>
    <row r="23" ht="28" customHeight="1">
      <c r="J23" s="12" t="inlineStr">
        <is>
          <t>Producer</t>
        </is>
      </c>
      <c r="K23" s="12" t="inlineStr">
        <is>
          <t>Lost Quotes</t>
        </is>
      </c>
      <c r="L23" s="12" t="inlineStr">
        <is>
          <t>Quoted Premium</t>
        </is>
      </c>
    </row>
    <row r="24" ht="22" customHeight="1">
      <c r="J24" s="13">
        <f>'Assumptions'!$F$5</f>
        <v/>
      </c>
      <c r="K24" s="14">
        <f>IF($J24="","",COUNTIFS('Lost Quotes'!$A$5:$A$104,"&lt;&gt;",'Lost Quotes'!$C$5:$C$104,"&gt;="&amp;'Assumptions'!$B$5,'Lost Quotes'!$C$5:$C$104,"&lt;="&amp;'Assumptions'!$B$6,'Lost Quotes'!$G$5:$G$104,$J24))</f>
        <v/>
      </c>
      <c r="L24" s="32">
        <f>IF($K24=0,"",SUMIFS('Lost Quotes'!$H$5:$H$104,'Lost Quotes'!$A$5:$A$104,"&lt;&gt;",'Lost Quotes'!$C$5:$C$104,"&gt;="&amp;'Assumptions'!$B$5,'Lost Quotes'!$C$5:$C$104,"&lt;="&amp;'Assumptions'!$B$6,'Lost Quotes'!$G$5:$G$104,$J24))</f>
        <v/>
      </c>
    </row>
    <row r="25" ht="22" customHeight="1">
      <c r="J25" s="16">
        <f>'Assumptions'!$F$6</f>
        <v/>
      </c>
      <c r="K25" s="17">
        <f>IF($J25="","",COUNTIFS('Lost Quotes'!$A$5:$A$104,"&lt;&gt;",'Lost Quotes'!$C$5:$C$104,"&gt;="&amp;'Assumptions'!$B$5,'Lost Quotes'!$C$5:$C$104,"&lt;="&amp;'Assumptions'!$B$6,'Lost Quotes'!$G$5:$G$104,$J25))</f>
        <v/>
      </c>
      <c r="L25" s="33">
        <f>IF($K25=0,"",SUMIFS('Lost Quotes'!$H$5:$H$104,'Lost Quotes'!$A$5:$A$104,"&lt;&gt;",'Lost Quotes'!$C$5:$C$104,"&gt;="&amp;'Assumptions'!$B$5,'Lost Quotes'!$C$5:$C$104,"&lt;="&amp;'Assumptions'!$B$6,'Lost Quotes'!$G$5:$G$104,$J25))</f>
        <v/>
      </c>
    </row>
    <row r="26" ht="22" customHeight="1">
      <c r="J26" s="13">
        <f>'Assumptions'!$F$7</f>
        <v/>
      </c>
      <c r="K26" s="14">
        <f>IF($J26="","",COUNTIFS('Lost Quotes'!$A$5:$A$104,"&lt;&gt;",'Lost Quotes'!$C$5:$C$104,"&gt;="&amp;'Assumptions'!$B$5,'Lost Quotes'!$C$5:$C$104,"&lt;="&amp;'Assumptions'!$B$6,'Lost Quotes'!$G$5:$G$104,$J26))</f>
        <v/>
      </c>
      <c r="L26" s="32">
        <f>IF($K26=0,"",SUMIFS('Lost Quotes'!$H$5:$H$104,'Lost Quotes'!$A$5:$A$104,"&lt;&gt;",'Lost Quotes'!$C$5:$C$104,"&gt;="&amp;'Assumptions'!$B$5,'Lost Quotes'!$C$5:$C$104,"&lt;="&amp;'Assumptions'!$B$6,'Lost Quotes'!$G$5:$G$104,$J26))</f>
        <v/>
      </c>
    </row>
    <row r="27" ht="22" customHeight="1">
      <c r="J27" s="16">
        <f>'Assumptions'!$F$8</f>
        <v/>
      </c>
      <c r="K27" s="17">
        <f>IF($J27="","",COUNTIFS('Lost Quotes'!$A$5:$A$104,"&lt;&gt;",'Lost Quotes'!$C$5:$C$104,"&gt;="&amp;'Assumptions'!$B$5,'Lost Quotes'!$C$5:$C$104,"&lt;="&amp;'Assumptions'!$B$6,'Lost Quotes'!$G$5:$G$104,$J27))</f>
        <v/>
      </c>
      <c r="L27" s="33">
        <f>IF($K27=0,"",SUMIFS('Lost Quotes'!$H$5:$H$104,'Lost Quotes'!$A$5:$A$104,"&lt;&gt;",'Lost Quotes'!$C$5:$C$104,"&gt;="&amp;'Assumptions'!$B$5,'Lost Quotes'!$C$5:$C$104,"&lt;="&amp;'Assumptions'!$B$6,'Lost Quotes'!$G$5:$G$104,$J27))</f>
        <v/>
      </c>
    </row>
    <row r="28" ht="22" customHeight="1">
      <c r="J28" s="13">
        <f>'Assumptions'!$F$9</f>
        <v/>
      </c>
      <c r="K28" s="14">
        <f>IF($J28="","",COUNTIFS('Lost Quotes'!$A$5:$A$104,"&lt;&gt;",'Lost Quotes'!$C$5:$C$104,"&gt;="&amp;'Assumptions'!$B$5,'Lost Quotes'!$C$5:$C$104,"&lt;="&amp;'Assumptions'!$B$6,'Lost Quotes'!$G$5:$G$104,$J28))</f>
        <v/>
      </c>
      <c r="L28" s="32">
        <f>IF($K28=0,"",SUMIFS('Lost Quotes'!$H$5:$H$104,'Lost Quotes'!$A$5:$A$104,"&lt;&gt;",'Lost Quotes'!$C$5:$C$104,"&gt;="&amp;'Assumptions'!$B$5,'Lost Quotes'!$C$5:$C$104,"&lt;="&amp;'Assumptions'!$B$6,'Lost Quotes'!$G$5:$G$104,$J28))</f>
        <v/>
      </c>
    </row>
  </sheetData>
  <mergeCells count="1">
    <mergeCell ref="A1:L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34" customWidth="1" min="4" max="4"/>
    <col width="23" customWidth="1" min="5" max="5"/>
    <col width="32" customWidth="1" min="6" max="6"/>
    <col width="25" customWidth="1" min="7" max="7"/>
    <col width="21" customWidth="1" min="8" max="8"/>
    <col width="24" customWidth="1" min="9" max="9"/>
    <col width="19" customWidth="1" min="10" max="10"/>
    <col width="20" customWidth="1" min="11" max="11"/>
    <col width="17" customWidth="1" min="12" max="12"/>
    <col width="17" customWidth="1" min="13" max="13"/>
    <col width="18" customWidth="1" min="14" max="14"/>
    <col width="48" customWidth="1" min="15" max="15"/>
    <col width="28" customWidth="1" min="16" max="16"/>
  </cols>
  <sheetData>
    <row r="1" ht="26" customHeight="1">
      <c r="A1" s="1" t="inlineStr">
        <is>
          <t>Insurance Lost Quote Analysis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20" customHeight="1">
      <c r="A2" s="4" t="inlineStr">
        <is>
          <t>Enter administrative lost-quote details. Yellow cells are editable; alerts request a human check.</t>
        </is>
      </c>
    </row>
    <row r="3"/>
    <row r="4" ht="28" customHeight="1">
      <c r="A4" s="5" t="inlineStr">
        <is>
          <t>Quote ID</t>
        </is>
      </c>
      <c r="B4" s="5" t="inlineStr">
        <is>
          <t>Quote Date</t>
        </is>
      </c>
      <c r="C4" s="5" t="inlineStr">
        <is>
          <t>Lost Date</t>
        </is>
      </c>
      <c r="D4" s="5" t="inlineStr">
        <is>
          <t>Prospect / Organization</t>
        </is>
      </c>
      <c r="E4" s="5" t="inlineStr">
        <is>
          <t>Product</t>
        </is>
      </c>
      <c r="F4" s="5" t="inlineStr">
        <is>
          <t>Carrier Quoted</t>
        </is>
      </c>
      <c r="G4" s="5" t="inlineStr">
        <is>
          <t>Producer</t>
        </is>
      </c>
      <c r="H4" s="5" t="inlineStr">
        <is>
          <t>Quoted Annual Premium</t>
        </is>
      </c>
      <c r="I4" s="5" t="inlineStr">
        <is>
          <t>Lost Reason</t>
        </is>
      </c>
      <c r="J4" s="5" t="inlineStr">
        <is>
          <t>Reason Category</t>
        </is>
      </c>
      <c r="K4" s="5" t="inlineStr">
        <is>
          <t>Competitor Premium</t>
        </is>
      </c>
      <c r="L4" s="5" t="inlineStr">
        <is>
          <t>Premium Gap</t>
        </is>
      </c>
      <c r="M4" s="5" t="inlineStr">
        <is>
          <t>Days to Decision</t>
        </is>
      </c>
      <c r="N4" s="5" t="inlineStr">
        <is>
          <t>Review Status</t>
        </is>
      </c>
      <c r="O4" s="5" t="inlineStr">
        <is>
          <t>Decision Notes</t>
        </is>
      </c>
      <c r="P4" s="5" t="inlineStr">
        <is>
          <t>Review Alert</t>
        </is>
      </c>
    </row>
    <row r="5" ht="31" customHeight="1">
      <c r="A5" s="19" t="inlineStr">
        <is>
          <t>FQ-001</t>
        </is>
      </c>
      <c r="B5" s="34" t="n">
        <v>46011</v>
      </c>
      <c r="C5" s="34" t="n">
        <v>46023</v>
      </c>
      <c r="D5" s="21" t="inlineStr">
        <is>
          <t>Fictional Blue Lantern Bakery LLC</t>
        </is>
      </c>
      <c r="E5" s="19" t="inlineStr">
        <is>
          <t>Businessowners</t>
        </is>
      </c>
      <c r="F5" s="19" t="inlineStr">
        <is>
          <t>Fictional Harbor Mutual</t>
        </is>
      </c>
      <c r="G5" s="19" t="inlineStr">
        <is>
          <t>Fictional Avery Quill</t>
        </is>
      </c>
      <c r="H5" s="35" t="n">
        <v>4850</v>
      </c>
      <c r="I5" s="19" t="inlineStr">
        <is>
          <t>Price</t>
        </is>
      </c>
      <c r="J5" s="16">
        <f>IF($A5="","",IFERROR(VLOOKUP($I5,'Assumptions'!$G$5:$H$13,2,FALSE),"Check reason"))</f>
        <v/>
      </c>
      <c r="K5" s="35" t="n">
        <v>4200</v>
      </c>
      <c r="L5" s="33">
        <f>IF($A5="","",IF(OR($H5="",$K5=""),"",IFERROR($H5-$K5,"")))</f>
        <v/>
      </c>
      <c r="M5" s="17">
        <f>IF($A5="","",IF(OR($B5="",$C5=""),"",IFERROR($C5-$B5,"")))</f>
        <v/>
      </c>
      <c r="N5" s="19" t="inlineStr">
        <is>
          <t>Reviewed</t>
        </is>
      </c>
      <c r="O5" s="21" t="inlineStr">
        <is>
          <t>The fictional prospect selected a lower stated premium.</t>
        </is>
      </c>
      <c r="P5" s="23">
        <f>IF($A5="","",IF(OR($B5="",$C5="",$D5="",$E5="",$F5="",$G5="",$H5="",$I5="",$N5=""),"Check required inputs",IF($C5&lt;$B5,"Check date order",IF($J5="Check reason","Check reason list",IF($M5&gt;'Assumptions'!$B$7,"Check long decision time",IF(AND($I5="Price",$K5=""),"Check competitor premium",""))))))</f>
        <v/>
      </c>
    </row>
    <row r="6" ht="31" customHeight="1">
      <c r="A6" s="19" t="inlineStr">
        <is>
          <t>FQ-002</t>
        </is>
      </c>
      <c r="B6" s="34" t="n">
        <v>46056</v>
      </c>
      <c r="C6" s="34" t="n">
        <v>46065</v>
      </c>
      <c r="D6" s="21" t="inlineStr">
        <is>
          <t>Fictional Juniper Kite Household</t>
        </is>
      </c>
      <c r="E6" s="19" t="inlineStr">
        <is>
          <t>Personal Auto</t>
        </is>
      </c>
      <c r="F6" s="19" t="inlineStr">
        <is>
          <t>Fictional Pine State Indemnity</t>
        </is>
      </c>
      <c r="G6" s="19" t="inlineStr">
        <is>
          <t>Fictional Morgan Vale</t>
        </is>
      </c>
      <c r="H6" s="35" t="n">
        <v>1890</v>
      </c>
      <c r="I6" s="19" t="inlineStr">
        <is>
          <t>Carrier Preference</t>
        </is>
      </c>
      <c r="J6" s="13">
        <f>IF($A6="","",IFERROR(VLOOKUP($I6,'Assumptions'!$G$5:$H$13,2,FALSE),"Check reason"))</f>
        <v/>
      </c>
      <c r="K6" s="35" t="n"/>
      <c r="L6" s="32">
        <f>IF($A6="","",IF(OR($H6="",$K6=""),"",IFERROR($H6-$K6,"")))</f>
        <v/>
      </c>
      <c r="M6" s="14">
        <f>IF($A6="","",IF(OR($B6="",$C6=""),"",IFERROR($C6-$B6,"")))</f>
        <v/>
      </c>
      <c r="N6" s="19" t="inlineStr">
        <is>
          <t>Reviewed</t>
        </is>
      </c>
      <c r="O6" s="21" t="inlineStr">
        <is>
          <t>The fictional prospect preferred an existing carrier relationship.</t>
        </is>
      </c>
      <c r="P6" s="24">
        <f>IF($A6="","",IF(OR($B6="",$C6="",$D6="",$E6="",$F6="",$G6="",$H6="",$I6="",$N6=""),"Check required inputs",IF($C6&lt;$B6,"Check date order",IF($J6="Check reason","Check reason list",IF($M6&gt;'Assumptions'!$B$7,"Check long decision time",IF(AND($I6="Price",$K6=""),"Check competitor premium",""))))))</f>
        <v/>
      </c>
    </row>
    <row r="7" ht="31" customHeight="1">
      <c r="A7" s="19" t="inlineStr">
        <is>
          <t>FQ-003</t>
        </is>
      </c>
      <c r="B7" s="34" t="n">
        <v>46041</v>
      </c>
      <c r="C7" s="34" t="n">
        <v>46095</v>
      </c>
      <c r="D7" s="21" t="inlineStr">
        <is>
          <t>Fictional Copper Finch Studio LLC</t>
        </is>
      </c>
      <c r="E7" s="19" t="inlineStr">
        <is>
          <t>General Liability</t>
        </is>
      </c>
      <c r="F7" s="19" t="inlineStr">
        <is>
          <t>Fictional Cedar Trail Casualty</t>
        </is>
      </c>
      <c r="G7" s="19" t="inlineStr">
        <is>
          <t>Fictional Riley North</t>
        </is>
      </c>
      <c r="H7" s="35" t="n">
        <v>1325</v>
      </c>
      <c r="I7" s="19" t="inlineStr">
        <is>
          <t>No Response</t>
        </is>
      </c>
      <c r="J7" s="16">
        <f>IF($A7="","",IFERROR(VLOOKUP($I7,'Assumptions'!$G$5:$H$13,2,FALSE),"Check reason"))</f>
        <v/>
      </c>
      <c r="K7" s="35" t="n"/>
      <c r="L7" s="33">
        <f>IF($A7="","",IF(OR($H7="",$K7=""),"",IFERROR($H7-$K7,"")))</f>
        <v/>
      </c>
      <c r="M7" s="17">
        <f>IF($A7="","",IF(OR($B7="",$C7=""),"",IFERROR($C7-$B7,"")))</f>
        <v/>
      </c>
      <c r="N7" s="19" t="inlineStr">
        <is>
          <t>Pending Review</t>
        </is>
      </c>
      <c r="O7" s="21" t="inlineStr">
        <is>
          <t>No decision was reported after the fictional prospect stopped responding.</t>
        </is>
      </c>
      <c r="P7" s="23">
        <f>IF($A7="","",IF(OR($B7="",$C7="",$D7="",$E7="",$F7="",$G7="",$H7="",$I7="",$N7=""),"Check required inputs",IF($C7&lt;$B7,"Check date order",IF($J7="Check reason","Check reason list",IF($M7&gt;'Assumptions'!$B$7,"Check long decision time",IF(AND($I7="Price",$K7=""),"Check competitor premium",""))))))</f>
        <v/>
      </c>
    </row>
    <row r="8" ht="31" customHeight="1">
      <c r="A8" s="19" t="inlineStr">
        <is>
          <t>FQ-004</t>
        </is>
      </c>
      <c r="B8" s="34" t="n">
        <v>46107</v>
      </c>
      <c r="C8" s="34" t="n">
        <v>46125</v>
      </c>
      <c r="D8" s="21" t="inlineStr">
        <is>
          <t>Fictional Moonbeam Bicycle Shop LLC</t>
        </is>
      </c>
      <c r="E8" s="19" t="inlineStr">
        <is>
          <t>Commercial Auto</t>
        </is>
      </c>
      <c r="F8" s="19" t="inlineStr">
        <is>
          <t>Fictional Lantern Peak Insurance</t>
        </is>
      </c>
      <c r="G8" s="19" t="inlineStr">
        <is>
          <t>Fictional Jordan Wren</t>
        </is>
      </c>
      <c r="H8" s="35" t="n">
        <v>7350</v>
      </c>
      <c r="I8" s="19" t="inlineStr">
        <is>
          <t>Eligibility / Appetite</t>
        </is>
      </c>
      <c r="J8" s="13">
        <f>IF($A8="","",IFERROR(VLOOKUP($I8,'Assumptions'!$G$5:$H$13,2,FALSE),"Check reason"))</f>
        <v/>
      </c>
      <c r="K8" s="35" t="n"/>
      <c r="L8" s="32">
        <f>IF($A8="","",IF(OR($H8="",$K8=""),"",IFERROR($H8-$K8,"")))</f>
        <v/>
      </c>
      <c r="M8" s="14">
        <f>IF($A8="","",IF(OR($B8="",$C8=""),"",IFERROR($C8-$B8,"")))</f>
        <v/>
      </c>
      <c r="N8" s="19" t="inlineStr">
        <is>
          <t>Action Logged</t>
        </is>
      </c>
      <c r="O8" s="21" t="inlineStr">
        <is>
          <t>The submitted business description did not fit the quoted carrier appetite.</t>
        </is>
      </c>
      <c r="P8" s="24">
        <f>IF($A8="","",IF(OR($B8="",$C8="",$D8="",$E8="",$F8="",$G8="",$H8="",$I8="",$N8=""),"Check required inputs",IF($C8&lt;$B8,"Check date order",IF($J8="Check reason","Check reason list",IF($M8&gt;'Assumptions'!$B$7,"Check long decision time",IF(AND($I8="Price",$K8=""),"Check competitor premium",""))))))</f>
        <v/>
      </c>
    </row>
    <row r="9" ht="31" customHeight="1">
      <c r="A9" s="19" t="inlineStr">
        <is>
          <t>FQ-005</t>
        </is>
      </c>
      <c r="B9" s="34" t="n">
        <v>46133</v>
      </c>
      <c r="C9" s="34" t="n">
        <v>46155</v>
      </c>
      <c r="D9" s="21" t="inlineStr">
        <is>
          <t>Fictional Paper Comet Household</t>
        </is>
      </c>
      <c r="E9" s="19" t="inlineStr">
        <is>
          <t>Homeowners</t>
        </is>
      </c>
      <c r="F9" s="19" t="inlineStr">
        <is>
          <t>Fictional Meadowline Assurance</t>
        </is>
      </c>
      <c r="G9" s="19" t="inlineStr">
        <is>
          <t>Fictional Casey Bloom</t>
        </is>
      </c>
      <c r="H9" s="35" t="n">
        <v>2640</v>
      </c>
      <c r="I9" s="19" t="inlineStr">
        <is>
          <t>Bundling Elsewhere</t>
        </is>
      </c>
      <c r="J9" s="16">
        <f>IF($A9="","",IFERROR(VLOOKUP($I9,'Assumptions'!$G$5:$H$13,2,FALSE),"Check reason"))</f>
        <v/>
      </c>
      <c r="K9" s="35" t="n">
        <v>2510</v>
      </c>
      <c r="L9" s="33">
        <f>IF($A9="","",IF(OR($H9="",$K9=""),"",IFERROR($H9-$K9,"")))</f>
        <v/>
      </c>
      <c r="M9" s="17">
        <f>IF($A9="","",IF(OR($B9="",$C9=""),"",IFERROR($C9-$B9,"")))</f>
        <v/>
      </c>
      <c r="N9" s="19" t="inlineStr">
        <is>
          <t>Reviewed</t>
        </is>
      </c>
      <c r="O9" s="21" t="inlineStr">
        <is>
          <t>The fictional household retained an existing bundled arrangement.</t>
        </is>
      </c>
      <c r="P9" s="23">
        <f>IF($A9="","",IF(OR($B9="",$C9="",$D9="",$E9="",$F9="",$G9="",$H9="",$I9="",$N9=""),"Check required inputs",IF($C9&lt;$B9,"Check date order",IF($J9="Check reason","Check reason list",IF($M9&gt;'Assumptions'!$B$7,"Check long decision time",IF(AND($I9="Price",$K9=""),"Check competitor premium",""))))))</f>
        <v/>
      </c>
    </row>
    <row r="10" ht="31" customHeight="1">
      <c r="A10" s="19" t="inlineStr">
        <is>
          <t>FQ-006</t>
        </is>
      </c>
      <c r="B10" s="34" t="n">
        <v>46169</v>
      </c>
      <c r="C10" s="34" t="n">
        <v>46185</v>
      </c>
      <c r="D10" s="21" t="inlineStr">
        <is>
          <t>Fictional Velvet Acorn Tenant</t>
        </is>
      </c>
      <c r="E10" s="19" t="inlineStr">
        <is>
          <t>Renters</t>
        </is>
      </c>
      <c r="F10" s="19" t="inlineStr">
        <is>
          <t>Fictional Blue Heron Underwriters</t>
        </is>
      </c>
      <c r="G10" s="19" t="inlineStr">
        <is>
          <t>Fictional Avery Quill</t>
        </is>
      </c>
      <c r="H10" s="35" t="n">
        <v>312</v>
      </c>
      <c r="I10" s="19" t="inlineStr">
        <is>
          <t>Timing / No Decision</t>
        </is>
      </c>
      <c r="J10" s="13">
        <f>IF($A10="","",IFERROR(VLOOKUP($I10,'Assumptions'!$G$5:$H$13,2,FALSE),"Check reason"))</f>
        <v/>
      </c>
      <c r="K10" s="35" t="n"/>
      <c r="L10" s="32">
        <f>IF($A10="","",IF(OR($H10="",$K10=""),"",IFERROR($H10-$K10,"")))</f>
        <v/>
      </c>
      <c r="M10" s="14">
        <f>IF($A10="","",IF(OR($B10="",$C10=""),"",IFERROR($C10-$B10,"")))</f>
        <v/>
      </c>
      <c r="N10" s="19" t="inlineStr">
        <is>
          <t>Pending Review</t>
        </is>
      </c>
      <c r="O10" s="21" t="inlineStr">
        <is>
          <t>The fictional prospect postponed the planned move.</t>
        </is>
      </c>
      <c r="P10" s="24">
        <f>IF($A10="","",IF(OR($B10="",$C10="",$D10="",$E10="",$F10="",$G10="",$H10="",$I10="",$N10=""),"Check required inputs",IF($C10&lt;$B10,"Check date order",IF($J10="Check reason","Check reason list",IF($M10&gt;'Assumptions'!$B$7,"Check long decision time",IF(AND($I10="Price",$K10=""),"Check competitor premium",""))))))</f>
        <v/>
      </c>
    </row>
    <row r="11" ht="31" customHeight="1">
      <c r="A11" s="19" t="inlineStr">
        <is>
          <t>FQ-007</t>
        </is>
      </c>
      <c r="B11" s="34" t="n">
        <v>46180</v>
      </c>
      <c r="C11" s="34" t="n">
        <v>46215</v>
      </c>
      <c r="D11" s="21" t="inlineStr">
        <is>
          <t>Fictional Silver Thimble Workshop LLC</t>
        </is>
      </c>
      <c r="E11" s="19" t="inlineStr">
        <is>
          <t>Workers Compensation</t>
        </is>
      </c>
      <c r="F11" s="19" t="inlineStr">
        <is>
          <t>Fictional Harbor Mutual</t>
        </is>
      </c>
      <c r="G11" s="19" t="inlineStr">
        <is>
          <t>Fictional Morgan Vale</t>
        </is>
      </c>
      <c r="H11" s="35" t="n">
        <v>9680</v>
      </c>
      <c r="I11" s="19" t="inlineStr">
        <is>
          <t>Coverage Terms</t>
        </is>
      </c>
      <c r="J11" s="16">
        <f>IF($A11="","",IFERROR(VLOOKUP($I11,'Assumptions'!$G$5:$H$13,2,FALSE),"Check reason"))</f>
        <v/>
      </c>
      <c r="K11" s="35" t="n">
        <v>9900</v>
      </c>
      <c r="L11" s="33">
        <f>IF($A11="","",IF(OR($H11="",$K11=""),"",IFERROR($H11-$K11,"")))</f>
        <v/>
      </c>
      <c r="M11" s="17">
        <f>IF($A11="","",IF(OR($B11="",$C11=""),"",IFERROR($C11-$B11,"")))</f>
        <v/>
      </c>
      <c r="N11" s="19" t="inlineStr">
        <is>
          <t>Action Logged</t>
        </is>
      </c>
      <c r="O11" s="21" t="inlineStr">
        <is>
          <t>The fictional business selected different stated policy terms.</t>
        </is>
      </c>
      <c r="P11" s="23">
        <f>IF($A11="","",IF(OR($B11="",$C11="",$D11="",$E11="",$F11="",$G11="",$H11="",$I11="",$N11=""),"Check required inputs",IF($C11&lt;$B11,"Check date order",IF($J11="Check reason","Check reason list",IF($M11&gt;'Assumptions'!$B$7,"Check long decision time",IF(AND($I11="Price",$K11=""),"Check competitor premium",""))))))</f>
        <v/>
      </c>
    </row>
    <row r="12" ht="31" customHeight="1">
      <c r="A12" s="19" t="inlineStr">
        <is>
          <t>FQ-008</t>
        </is>
      </c>
      <c r="B12" s="34" t="n">
        <v>46233</v>
      </c>
      <c r="C12" s="34" t="n">
        <v>46240</v>
      </c>
      <c r="D12" s="21" t="inlineStr">
        <is>
          <t>Fictional Marble Fox Household</t>
        </is>
      </c>
      <c r="E12" s="19" t="inlineStr">
        <is>
          <t>Personal Umbrella</t>
        </is>
      </c>
      <c r="F12" s="19" t="inlineStr">
        <is>
          <t>Fictional Pine State Indemnity</t>
        </is>
      </c>
      <c r="G12" s="19" t="inlineStr">
        <is>
          <t>Fictional Riley North</t>
        </is>
      </c>
      <c r="H12" s="35" t="n">
        <v>525</v>
      </c>
      <c r="I12" s="19" t="inlineStr">
        <is>
          <t>Service Experience</t>
        </is>
      </c>
      <c r="J12" s="13">
        <f>IF($A12="","",IFERROR(VLOOKUP($I12,'Assumptions'!$G$5:$H$13,2,FALSE),"Check reason"))</f>
        <v/>
      </c>
      <c r="K12" s="35" t="n"/>
      <c r="L12" s="32">
        <f>IF($A12="","",IF(OR($H12="",$K12=""),"",IFERROR($H12-$K12,"")))</f>
        <v/>
      </c>
      <c r="M12" s="14">
        <f>IF($A12="","",IF(OR($B12="",$C12=""),"",IFERROR($C12-$B12,"")))</f>
        <v/>
      </c>
      <c r="N12" s="19" t="inlineStr">
        <is>
          <t>Reviewed</t>
        </is>
      </c>
      <c r="O12" s="21" t="inlineStr">
        <is>
          <t>The fictional prospect cited a prior service preference.</t>
        </is>
      </c>
      <c r="P12" s="24">
        <f>IF($A12="","",IF(OR($B12="",$C12="",$D12="",$E12="",$F12="",$G12="",$H12="",$I12="",$N12=""),"Check required inputs",IF($C12&lt;$B12,"Check date order",IF($J12="Check reason","Check reason list",IF($M12&gt;'Assumptions'!$B$7,"Check long decision time",IF(AND($I12="Price",$K12=""),"Check competitor premium",""))))))</f>
        <v/>
      </c>
    </row>
    <row r="13" ht="31" customHeight="1">
      <c r="A13" s="19" t="inlineStr">
        <is>
          <t>FQ-009</t>
        </is>
      </c>
      <c r="B13" s="34" t="n">
        <v>46231</v>
      </c>
      <c r="C13" s="34" t="n">
        <v>46261</v>
      </c>
      <c r="D13" s="21" t="inlineStr">
        <is>
          <t>Fictional Sunny Orbit Cafe LLC</t>
        </is>
      </c>
      <c r="E13" s="19" t="inlineStr">
        <is>
          <t>Commercial Property</t>
        </is>
      </c>
      <c r="F13" s="19" t="inlineStr">
        <is>
          <t>Fictional Cedar Trail Casualty</t>
        </is>
      </c>
      <c r="G13" s="19" t="inlineStr">
        <is>
          <t>Fictional Jordan Wren</t>
        </is>
      </c>
      <c r="H13" s="35" t="n">
        <v>11250</v>
      </c>
      <c r="I13" s="19" t="inlineStr">
        <is>
          <t>Other</t>
        </is>
      </c>
      <c r="J13" s="16">
        <f>IF($A13="","",IFERROR(VLOOKUP($I13,'Assumptions'!$G$5:$H$13,2,FALSE),"Check reason"))</f>
        <v/>
      </c>
      <c r="K13" s="35" t="n"/>
      <c r="L13" s="33">
        <f>IF($A13="","",IF(OR($H13="",$K13=""),"",IFERROR($H13-$K13,"")))</f>
        <v/>
      </c>
      <c r="M13" s="17">
        <f>IF($A13="","",IF(OR($B13="",$C13=""),"",IFERROR($C13-$B13,"")))</f>
        <v/>
      </c>
      <c r="N13" s="19" t="inlineStr">
        <is>
          <t>Action Logged</t>
        </is>
      </c>
      <c r="O13" s="21" t="inlineStr">
        <is>
          <t>The fictional business changed its project scope before purchase.</t>
        </is>
      </c>
      <c r="P13" s="23">
        <f>IF($A13="","",IF(OR($B13="",$C13="",$D13="",$E13="",$F13="",$G13="",$H13="",$I13="",$N13=""),"Check required inputs",IF($C13&lt;$B13,"Check date order",IF($J13="Check reason","Check reason list",IF($M13&gt;'Assumptions'!$B$7,"Check long decision time",IF(AND($I13="Price",$K13=""),"Check competitor premium",""))))))</f>
        <v/>
      </c>
    </row>
    <row r="14" ht="31" customHeight="1">
      <c r="A14" s="19" t="inlineStr">
        <is>
          <t>FQ-010</t>
        </is>
      </c>
      <c r="B14" s="34" t="n">
        <v>46259</v>
      </c>
      <c r="C14" s="34" t="n">
        <v>46275</v>
      </c>
      <c r="D14" s="21" t="inlineStr">
        <is>
          <t>Fictional Fern and Fable Household</t>
        </is>
      </c>
      <c r="E14" s="19" t="inlineStr">
        <is>
          <t>Homeowners</t>
        </is>
      </c>
      <c r="F14" s="19" t="inlineStr">
        <is>
          <t>Fictional Lantern Peak Insurance</t>
        </is>
      </c>
      <c r="G14" s="19" t="inlineStr">
        <is>
          <t>Fictional Casey Bloom</t>
        </is>
      </c>
      <c r="H14" s="35" t="n">
        <v>3185</v>
      </c>
      <c r="I14" s="19" t="inlineStr">
        <is>
          <t>Price</t>
        </is>
      </c>
      <c r="J14" s="13">
        <f>IF($A14="","",IFERROR(VLOOKUP($I14,'Assumptions'!$G$5:$H$13,2,FALSE),"Check reason"))</f>
        <v/>
      </c>
      <c r="K14" s="35" t="n"/>
      <c r="L14" s="32">
        <f>IF($A14="","",IF(OR($H14="",$K14=""),"",IFERROR($H14-$K14,"")))</f>
        <v/>
      </c>
      <c r="M14" s="14">
        <f>IF($A14="","",IF(OR($B14="",$C14=""),"",IFERROR($C14-$B14,"")))</f>
        <v/>
      </c>
      <c r="N14" s="19" t="inlineStr">
        <is>
          <t>Pending Review</t>
        </is>
      </c>
      <c r="O14" s="21" t="inlineStr">
        <is>
          <t>The fictional prospect cited price without providing a competing amount.</t>
        </is>
      </c>
      <c r="P14" s="24">
        <f>IF($A14="","",IF(OR($B14="",$C14="",$D14="",$E14="",$F14="",$G14="",$H14="",$I14="",$N14=""),"Check required inputs",IF($C14&lt;$B14,"Check date order",IF($J14="Check reason","Check reason list",IF($M14&gt;'Assumptions'!$B$7,"Check long decision time",IF(AND($I14="Price",$K14=""),"Check competitor premium",""))))))</f>
        <v/>
      </c>
    </row>
    <row r="15" ht="31" customHeight="1">
      <c r="A15" s="19" t="n"/>
      <c r="B15" s="34" t="n"/>
      <c r="C15" s="34" t="n"/>
      <c r="D15" s="21" t="n"/>
      <c r="E15" s="19" t="n"/>
      <c r="F15" s="19" t="n"/>
      <c r="G15" s="19" t="n"/>
      <c r="H15" s="35" t="n"/>
      <c r="I15" s="19" t="n"/>
      <c r="J15" s="16">
        <f>IF($A15="","",IFERROR(VLOOKUP($I15,'Assumptions'!$G$5:$H$13,2,FALSE),"Check reason"))</f>
        <v/>
      </c>
      <c r="K15" s="35" t="n"/>
      <c r="L15" s="33">
        <f>IF($A15="","",IF(OR($H15="",$K15=""),"",IFERROR($H15-$K15,"")))</f>
        <v/>
      </c>
      <c r="M15" s="17">
        <f>IF($A15="","",IF(OR($B15="",$C15=""),"",IFERROR($C15-$B15,"")))</f>
        <v/>
      </c>
      <c r="N15" s="19" t="n"/>
      <c r="O15" s="21" t="n"/>
      <c r="P15" s="23">
        <f>IF($A15="","",IF(OR($B15="",$C15="",$D15="",$E15="",$F15="",$G15="",$H15="",$I15="",$N15=""),"Check required inputs",IF($C15&lt;$B15,"Check date order",IF($J15="Check reason","Check reason list",IF($M15&gt;'Assumptions'!$B$7,"Check long decision time",IF(AND($I15="Price",$K15=""),"Check competitor premium",""))))))</f>
        <v/>
      </c>
    </row>
    <row r="16" ht="31" customHeight="1">
      <c r="A16" s="19" t="n"/>
      <c r="B16" s="34" t="n"/>
      <c r="C16" s="34" t="n"/>
      <c r="D16" s="21" t="n"/>
      <c r="E16" s="19" t="n"/>
      <c r="F16" s="19" t="n"/>
      <c r="G16" s="19" t="n"/>
      <c r="H16" s="35" t="n"/>
      <c r="I16" s="19" t="n"/>
      <c r="J16" s="13">
        <f>IF($A16="","",IFERROR(VLOOKUP($I16,'Assumptions'!$G$5:$H$13,2,FALSE),"Check reason"))</f>
        <v/>
      </c>
      <c r="K16" s="35" t="n"/>
      <c r="L16" s="32">
        <f>IF($A16="","",IF(OR($H16="",$K16=""),"",IFERROR($H16-$K16,"")))</f>
        <v/>
      </c>
      <c r="M16" s="14">
        <f>IF($A16="","",IF(OR($B16="",$C16=""),"",IFERROR($C16-$B16,"")))</f>
        <v/>
      </c>
      <c r="N16" s="19" t="n"/>
      <c r="O16" s="21" t="n"/>
      <c r="P16" s="24">
        <f>IF($A16="","",IF(OR($B16="",$C16="",$D16="",$E16="",$F16="",$G16="",$H16="",$I16="",$N16=""),"Check required inputs",IF($C16&lt;$B16,"Check date order",IF($J16="Check reason","Check reason list",IF($M16&gt;'Assumptions'!$B$7,"Check long decision time",IF(AND($I16="Price",$K16=""),"Check competitor premium",""))))))</f>
        <v/>
      </c>
    </row>
    <row r="17" ht="31" customHeight="1">
      <c r="A17" s="19" t="n"/>
      <c r="B17" s="34" t="n"/>
      <c r="C17" s="34" t="n"/>
      <c r="D17" s="21" t="n"/>
      <c r="E17" s="19" t="n"/>
      <c r="F17" s="19" t="n"/>
      <c r="G17" s="19" t="n"/>
      <c r="H17" s="35" t="n"/>
      <c r="I17" s="19" t="n"/>
      <c r="J17" s="16">
        <f>IF($A17="","",IFERROR(VLOOKUP($I17,'Assumptions'!$G$5:$H$13,2,FALSE),"Check reason"))</f>
        <v/>
      </c>
      <c r="K17" s="35" t="n"/>
      <c r="L17" s="33">
        <f>IF($A17="","",IF(OR($H17="",$K17=""),"",IFERROR($H17-$K17,"")))</f>
        <v/>
      </c>
      <c r="M17" s="17">
        <f>IF($A17="","",IF(OR($B17="",$C17=""),"",IFERROR($C17-$B17,"")))</f>
        <v/>
      </c>
      <c r="N17" s="19" t="n"/>
      <c r="O17" s="21" t="n"/>
      <c r="P17" s="23">
        <f>IF($A17="","",IF(OR($B17="",$C17="",$D17="",$E17="",$F17="",$G17="",$H17="",$I17="",$N17=""),"Check required inputs",IF($C17&lt;$B17,"Check date order",IF($J17="Check reason","Check reason list",IF($M17&gt;'Assumptions'!$B$7,"Check long decision time",IF(AND($I17="Price",$K17=""),"Check competitor premium",""))))))</f>
        <v/>
      </c>
    </row>
    <row r="18" ht="31" customHeight="1">
      <c r="A18" s="19" t="n"/>
      <c r="B18" s="34" t="n"/>
      <c r="C18" s="34" t="n"/>
      <c r="D18" s="21" t="n"/>
      <c r="E18" s="19" t="n"/>
      <c r="F18" s="19" t="n"/>
      <c r="G18" s="19" t="n"/>
      <c r="H18" s="35" t="n"/>
      <c r="I18" s="19" t="n"/>
      <c r="J18" s="13">
        <f>IF($A18="","",IFERROR(VLOOKUP($I18,'Assumptions'!$G$5:$H$13,2,FALSE),"Check reason"))</f>
        <v/>
      </c>
      <c r="K18" s="35" t="n"/>
      <c r="L18" s="32">
        <f>IF($A18="","",IF(OR($H18="",$K18=""),"",IFERROR($H18-$K18,"")))</f>
        <v/>
      </c>
      <c r="M18" s="14">
        <f>IF($A18="","",IF(OR($B18="",$C18=""),"",IFERROR($C18-$B18,"")))</f>
        <v/>
      </c>
      <c r="N18" s="19" t="n"/>
      <c r="O18" s="21" t="n"/>
      <c r="P18" s="24">
        <f>IF($A18="","",IF(OR($B18="",$C18="",$D18="",$E18="",$F18="",$G18="",$H18="",$I18="",$N18=""),"Check required inputs",IF($C18&lt;$B18,"Check date order",IF($J18="Check reason","Check reason list",IF($M18&gt;'Assumptions'!$B$7,"Check long decision time",IF(AND($I18="Price",$K18=""),"Check competitor premium",""))))))</f>
        <v/>
      </c>
    </row>
    <row r="19" ht="31" customHeight="1">
      <c r="A19" s="19" t="n"/>
      <c r="B19" s="34" t="n"/>
      <c r="C19" s="34" t="n"/>
      <c r="D19" s="21" t="n"/>
      <c r="E19" s="19" t="n"/>
      <c r="F19" s="19" t="n"/>
      <c r="G19" s="19" t="n"/>
      <c r="H19" s="35" t="n"/>
      <c r="I19" s="19" t="n"/>
      <c r="J19" s="16">
        <f>IF($A19="","",IFERROR(VLOOKUP($I19,'Assumptions'!$G$5:$H$13,2,FALSE),"Check reason"))</f>
        <v/>
      </c>
      <c r="K19" s="35" t="n"/>
      <c r="L19" s="33">
        <f>IF($A19="","",IF(OR($H19="",$K19=""),"",IFERROR($H19-$K19,"")))</f>
        <v/>
      </c>
      <c r="M19" s="17">
        <f>IF($A19="","",IF(OR($B19="",$C19=""),"",IFERROR($C19-$B19,"")))</f>
        <v/>
      </c>
      <c r="N19" s="19" t="n"/>
      <c r="O19" s="21" t="n"/>
      <c r="P19" s="23">
        <f>IF($A19="","",IF(OR($B19="",$C19="",$D19="",$E19="",$F19="",$G19="",$H19="",$I19="",$N19=""),"Check required inputs",IF($C19&lt;$B19,"Check date order",IF($J19="Check reason","Check reason list",IF($M19&gt;'Assumptions'!$B$7,"Check long decision time",IF(AND($I19="Price",$K19=""),"Check competitor premium",""))))))</f>
        <v/>
      </c>
    </row>
    <row r="20" ht="31" customHeight="1">
      <c r="A20" s="19" t="n"/>
      <c r="B20" s="34" t="n"/>
      <c r="C20" s="34" t="n"/>
      <c r="D20" s="21" t="n"/>
      <c r="E20" s="19" t="n"/>
      <c r="F20" s="19" t="n"/>
      <c r="G20" s="19" t="n"/>
      <c r="H20" s="35" t="n"/>
      <c r="I20" s="19" t="n"/>
      <c r="J20" s="13">
        <f>IF($A20="","",IFERROR(VLOOKUP($I20,'Assumptions'!$G$5:$H$13,2,FALSE),"Check reason"))</f>
        <v/>
      </c>
      <c r="K20" s="35" t="n"/>
      <c r="L20" s="32">
        <f>IF($A20="","",IF(OR($H20="",$K20=""),"",IFERROR($H20-$K20,"")))</f>
        <v/>
      </c>
      <c r="M20" s="14">
        <f>IF($A20="","",IF(OR($B20="",$C20=""),"",IFERROR($C20-$B20,"")))</f>
        <v/>
      </c>
      <c r="N20" s="19" t="n"/>
      <c r="O20" s="21" t="n"/>
      <c r="P20" s="24">
        <f>IF($A20="","",IF(OR($B20="",$C20="",$D20="",$E20="",$F20="",$G20="",$H20="",$I20="",$N20=""),"Check required inputs",IF($C20&lt;$B20,"Check date order",IF($J20="Check reason","Check reason list",IF($M20&gt;'Assumptions'!$B$7,"Check long decision time",IF(AND($I20="Price",$K20=""),"Check competitor premium",""))))))</f>
        <v/>
      </c>
    </row>
    <row r="21" ht="31" customHeight="1">
      <c r="A21" s="19" t="n"/>
      <c r="B21" s="34" t="n"/>
      <c r="C21" s="34" t="n"/>
      <c r="D21" s="21" t="n"/>
      <c r="E21" s="19" t="n"/>
      <c r="F21" s="19" t="n"/>
      <c r="G21" s="19" t="n"/>
      <c r="H21" s="35" t="n"/>
      <c r="I21" s="19" t="n"/>
      <c r="J21" s="16">
        <f>IF($A21="","",IFERROR(VLOOKUP($I21,'Assumptions'!$G$5:$H$13,2,FALSE),"Check reason"))</f>
        <v/>
      </c>
      <c r="K21" s="35" t="n"/>
      <c r="L21" s="33">
        <f>IF($A21="","",IF(OR($H21="",$K21=""),"",IFERROR($H21-$K21,"")))</f>
        <v/>
      </c>
      <c r="M21" s="17">
        <f>IF($A21="","",IF(OR($B21="",$C21=""),"",IFERROR($C21-$B21,"")))</f>
        <v/>
      </c>
      <c r="N21" s="19" t="n"/>
      <c r="O21" s="21" t="n"/>
      <c r="P21" s="23">
        <f>IF($A21="","",IF(OR($B21="",$C21="",$D21="",$E21="",$F21="",$G21="",$H21="",$I21="",$N21=""),"Check required inputs",IF($C21&lt;$B21,"Check date order",IF($J21="Check reason","Check reason list",IF($M21&gt;'Assumptions'!$B$7,"Check long decision time",IF(AND($I21="Price",$K21=""),"Check competitor premium",""))))))</f>
        <v/>
      </c>
    </row>
    <row r="22" ht="31" customHeight="1">
      <c r="A22" s="19" t="n"/>
      <c r="B22" s="34" t="n"/>
      <c r="C22" s="34" t="n"/>
      <c r="D22" s="21" t="n"/>
      <c r="E22" s="19" t="n"/>
      <c r="F22" s="19" t="n"/>
      <c r="G22" s="19" t="n"/>
      <c r="H22" s="35" t="n"/>
      <c r="I22" s="19" t="n"/>
      <c r="J22" s="13">
        <f>IF($A22="","",IFERROR(VLOOKUP($I22,'Assumptions'!$G$5:$H$13,2,FALSE),"Check reason"))</f>
        <v/>
      </c>
      <c r="K22" s="35" t="n"/>
      <c r="L22" s="32">
        <f>IF($A22="","",IF(OR($H22="",$K22=""),"",IFERROR($H22-$K22,"")))</f>
        <v/>
      </c>
      <c r="M22" s="14">
        <f>IF($A22="","",IF(OR($B22="",$C22=""),"",IFERROR($C22-$B22,"")))</f>
        <v/>
      </c>
      <c r="N22" s="19" t="n"/>
      <c r="O22" s="21" t="n"/>
      <c r="P22" s="24">
        <f>IF($A22="","",IF(OR($B22="",$C22="",$D22="",$E22="",$F22="",$G22="",$H22="",$I22="",$N22=""),"Check required inputs",IF($C22&lt;$B22,"Check date order",IF($J22="Check reason","Check reason list",IF($M22&gt;'Assumptions'!$B$7,"Check long decision time",IF(AND($I22="Price",$K22=""),"Check competitor premium",""))))))</f>
        <v/>
      </c>
    </row>
    <row r="23" ht="31" customHeight="1">
      <c r="A23" s="19" t="n"/>
      <c r="B23" s="34" t="n"/>
      <c r="C23" s="34" t="n"/>
      <c r="D23" s="21" t="n"/>
      <c r="E23" s="19" t="n"/>
      <c r="F23" s="19" t="n"/>
      <c r="G23" s="19" t="n"/>
      <c r="H23" s="35" t="n"/>
      <c r="I23" s="19" t="n"/>
      <c r="J23" s="16">
        <f>IF($A23="","",IFERROR(VLOOKUP($I23,'Assumptions'!$G$5:$H$13,2,FALSE),"Check reason"))</f>
        <v/>
      </c>
      <c r="K23" s="35" t="n"/>
      <c r="L23" s="33">
        <f>IF($A23="","",IF(OR($H23="",$K23=""),"",IFERROR($H23-$K23,"")))</f>
        <v/>
      </c>
      <c r="M23" s="17">
        <f>IF($A23="","",IF(OR($B23="",$C23=""),"",IFERROR($C23-$B23,"")))</f>
        <v/>
      </c>
      <c r="N23" s="19" t="n"/>
      <c r="O23" s="21" t="n"/>
      <c r="P23" s="23">
        <f>IF($A23="","",IF(OR($B23="",$C23="",$D23="",$E23="",$F23="",$G23="",$H23="",$I23="",$N23=""),"Check required inputs",IF($C23&lt;$B23,"Check date order",IF($J23="Check reason","Check reason list",IF($M23&gt;'Assumptions'!$B$7,"Check long decision time",IF(AND($I23="Price",$K23=""),"Check competitor premium",""))))))</f>
        <v/>
      </c>
    </row>
    <row r="24" ht="31" customHeight="1">
      <c r="A24" s="19" t="n"/>
      <c r="B24" s="34" t="n"/>
      <c r="C24" s="34" t="n"/>
      <c r="D24" s="21" t="n"/>
      <c r="E24" s="19" t="n"/>
      <c r="F24" s="19" t="n"/>
      <c r="G24" s="19" t="n"/>
      <c r="H24" s="35" t="n"/>
      <c r="I24" s="19" t="n"/>
      <c r="J24" s="13">
        <f>IF($A24="","",IFERROR(VLOOKUP($I24,'Assumptions'!$G$5:$H$13,2,FALSE),"Check reason"))</f>
        <v/>
      </c>
      <c r="K24" s="35" t="n"/>
      <c r="L24" s="32">
        <f>IF($A24="","",IF(OR($H24="",$K24=""),"",IFERROR($H24-$K24,"")))</f>
        <v/>
      </c>
      <c r="M24" s="14">
        <f>IF($A24="","",IF(OR($B24="",$C24=""),"",IFERROR($C24-$B24,"")))</f>
        <v/>
      </c>
      <c r="N24" s="19" t="n"/>
      <c r="O24" s="21" t="n"/>
      <c r="P24" s="24">
        <f>IF($A24="","",IF(OR($B24="",$C24="",$D24="",$E24="",$F24="",$G24="",$H24="",$I24="",$N24=""),"Check required inputs",IF($C24&lt;$B24,"Check date order",IF($J24="Check reason","Check reason list",IF($M24&gt;'Assumptions'!$B$7,"Check long decision time",IF(AND($I24="Price",$K24=""),"Check competitor premium",""))))))</f>
        <v/>
      </c>
    </row>
    <row r="25" ht="31" customHeight="1">
      <c r="A25" s="19" t="n"/>
      <c r="B25" s="34" t="n"/>
      <c r="C25" s="34" t="n"/>
      <c r="D25" s="21" t="n"/>
      <c r="E25" s="19" t="n"/>
      <c r="F25" s="19" t="n"/>
      <c r="G25" s="19" t="n"/>
      <c r="H25" s="35" t="n"/>
      <c r="I25" s="19" t="n"/>
      <c r="J25" s="16">
        <f>IF($A25="","",IFERROR(VLOOKUP($I25,'Assumptions'!$G$5:$H$13,2,FALSE),"Check reason"))</f>
        <v/>
      </c>
      <c r="K25" s="35" t="n"/>
      <c r="L25" s="33">
        <f>IF($A25="","",IF(OR($H25="",$K25=""),"",IFERROR($H25-$K25,"")))</f>
        <v/>
      </c>
      <c r="M25" s="17">
        <f>IF($A25="","",IF(OR($B25="",$C25=""),"",IFERROR($C25-$B25,"")))</f>
        <v/>
      </c>
      <c r="N25" s="19" t="n"/>
      <c r="O25" s="21" t="n"/>
      <c r="P25" s="23">
        <f>IF($A25="","",IF(OR($B25="",$C25="",$D25="",$E25="",$F25="",$G25="",$H25="",$I25="",$N25=""),"Check required inputs",IF($C25&lt;$B25,"Check date order",IF($J25="Check reason","Check reason list",IF($M25&gt;'Assumptions'!$B$7,"Check long decision time",IF(AND($I25="Price",$K25=""),"Check competitor premium",""))))))</f>
        <v/>
      </c>
    </row>
    <row r="26" ht="31" customHeight="1">
      <c r="A26" s="19" t="n"/>
      <c r="B26" s="34" t="n"/>
      <c r="C26" s="34" t="n"/>
      <c r="D26" s="21" t="n"/>
      <c r="E26" s="19" t="n"/>
      <c r="F26" s="19" t="n"/>
      <c r="G26" s="19" t="n"/>
      <c r="H26" s="35" t="n"/>
      <c r="I26" s="19" t="n"/>
      <c r="J26" s="13">
        <f>IF($A26="","",IFERROR(VLOOKUP($I26,'Assumptions'!$G$5:$H$13,2,FALSE),"Check reason"))</f>
        <v/>
      </c>
      <c r="K26" s="35" t="n"/>
      <c r="L26" s="32">
        <f>IF($A26="","",IF(OR($H26="",$K26=""),"",IFERROR($H26-$K26,"")))</f>
        <v/>
      </c>
      <c r="M26" s="14">
        <f>IF($A26="","",IF(OR($B26="",$C26=""),"",IFERROR($C26-$B26,"")))</f>
        <v/>
      </c>
      <c r="N26" s="19" t="n"/>
      <c r="O26" s="21" t="n"/>
      <c r="P26" s="24">
        <f>IF($A26="","",IF(OR($B26="",$C26="",$D26="",$E26="",$F26="",$G26="",$H26="",$I26="",$N26=""),"Check required inputs",IF($C26&lt;$B26,"Check date order",IF($J26="Check reason","Check reason list",IF($M26&gt;'Assumptions'!$B$7,"Check long decision time",IF(AND($I26="Price",$K26=""),"Check competitor premium",""))))))</f>
        <v/>
      </c>
    </row>
    <row r="27" ht="31" customHeight="1">
      <c r="A27" s="19" t="n"/>
      <c r="B27" s="34" t="n"/>
      <c r="C27" s="34" t="n"/>
      <c r="D27" s="21" t="n"/>
      <c r="E27" s="19" t="n"/>
      <c r="F27" s="19" t="n"/>
      <c r="G27" s="19" t="n"/>
      <c r="H27" s="35" t="n"/>
      <c r="I27" s="19" t="n"/>
      <c r="J27" s="16">
        <f>IF($A27="","",IFERROR(VLOOKUP($I27,'Assumptions'!$G$5:$H$13,2,FALSE),"Check reason"))</f>
        <v/>
      </c>
      <c r="K27" s="35" t="n"/>
      <c r="L27" s="33">
        <f>IF($A27="","",IF(OR($H27="",$K27=""),"",IFERROR($H27-$K27,"")))</f>
        <v/>
      </c>
      <c r="M27" s="17">
        <f>IF($A27="","",IF(OR($B27="",$C27=""),"",IFERROR($C27-$B27,"")))</f>
        <v/>
      </c>
      <c r="N27" s="19" t="n"/>
      <c r="O27" s="21" t="n"/>
      <c r="P27" s="23">
        <f>IF($A27="","",IF(OR($B27="",$C27="",$D27="",$E27="",$F27="",$G27="",$H27="",$I27="",$N27=""),"Check required inputs",IF($C27&lt;$B27,"Check date order",IF($J27="Check reason","Check reason list",IF($M27&gt;'Assumptions'!$B$7,"Check long decision time",IF(AND($I27="Price",$K27=""),"Check competitor premium",""))))))</f>
        <v/>
      </c>
    </row>
    <row r="28" ht="31" customHeight="1">
      <c r="A28" s="19" t="n"/>
      <c r="B28" s="34" t="n"/>
      <c r="C28" s="34" t="n"/>
      <c r="D28" s="21" t="n"/>
      <c r="E28" s="19" t="n"/>
      <c r="F28" s="19" t="n"/>
      <c r="G28" s="19" t="n"/>
      <c r="H28" s="35" t="n"/>
      <c r="I28" s="19" t="n"/>
      <c r="J28" s="13">
        <f>IF($A28="","",IFERROR(VLOOKUP($I28,'Assumptions'!$G$5:$H$13,2,FALSE),"Check reason"))</f>
        <v/>
      </c>
      <c r="K28" s="35" t="n"/>
      <c r="L28" s="32">
        <f>IF($A28="","",IF(OR($H28="",$K28=""),"",IFERROR($H28-$K28,"")))</f>
        <v/>
      </c>
      <c r="M28" s="14">
        <f>IF($A28="","",IF(OR($B28="",$C28=""),"",IFERROR($C28-$B28,"")))</f>
        <v/>
      </c>
      <c r="N28" s="19" t="n"/>
      <c r="O28" s="21" t="n"/>
      <c r="P28" s="24">
        <f>IF($A28="","",IF(OR($B28="",$C28="",$D28="",$E28="",$F28="",$G28="",$H28="",$I28="",$N28=""),"Check required inputs",IF($C28&lt;$B28,"Check date order",IF($J28="Check reason","Check reason list",IF($M28&gt;'Assumptions'!$B$7,"Check long decision time",IF(AND($I28="Price",$K28=""),"Check competitor premium",""))))))</f>
        <v/>
      </c>
    </row>
    <row r="29" ht="31" customHeight="1">
      <c r="A29" s="19" t="n"/>
      <c r="B29" s="34" t="n"/>
      <c r="C29" s="34" t="n"/>
      <c r="D29" s="21" t="n"/>
      <c r="E29" s="19" t="n"/>
      <c r="F29" s="19" t="n"/>
      <c r="G29" s="19" t="n"/>
      <c r="H29" s="35" t="n"/>
      <c r="I29" s="19" t="n"/>
      <c r="J29" s="16">
        <f>IF($A29="","",IFERROR(VLOOKUP($I29,'Assumptions'!$G$5:$H$13,2,FALSE),"Check reason"))</f>
        <v/>
      </c>
      <c r="K29" s="35" t="n"/>
      <c r="L29" s="33">
        <f>IF($A29="","",IF(OR($H29="",$K29=""),"",IFERROR($H29-$K29,"")))</f>
        <v/>
      </c>
      <c r="M29" s="17">
        <f>IF($A29="","",IF(OR($B29="",$C29=""),"",IFERROR($C29-$B29,"")))</f>
        <v/>
      </c>
      <c r="N29" s="19" t="n"/>
      <c r="O29" s="21" t="n"/>
      <c r="P29" s="23">
        <f>IF($A29="","",IF(OR($B29="",$C29="",$D29="",$E29="",$F29="",$G29="",$H29="",$I29="",$N29=""),"Check required inputs",IF($C29&lt;$B29,"Check date order",IF($J29="Check reason","Check reason list",IF($M29&gt;'Assumptions'!$B$7,"Check long decision time",IF(AND($I29="Price",$K29=""),"Check competitor premium",""))))))</f>
        <v/>
      </c>
    </row>
    <row r="30" ht="31" customHeight="1">
      <c r="A30" s="19" t="n"/>
      <c r="B30" s="34" t="n"/>
      <c r="C30" s="34" t="n"/>
      <c r="D30" s="21" t="n"/>
      <c r="E30" s="19" t="n"/>
      <c r="F30" s="19" t="n"/>
      <c r="G30" s="19" t="n"/>
      <c r="H30" s="35" t="n"/>
      <c r="I30" s="19" t="n"/>
      <c r="J30" s="13">
        <f>IF($A30="","",IFERROR(VLOOKUP($I30,'Assumptions'!$G$5:$H$13,2,FALSE),"Check reason"))</f>
        <v/>
      </c>
      <c r="K30" s="35" t="n"/>
      <c r="L30" s="32">
        <f>IF($A30="","",IF(OR($H30="",$K30=""),"",IFERROR($H30-$K30,"")))</f>
        <v/>
      </c>
      <c r="M30" s="14">
        <f>IF($A30="","",IF(OR($B30="",$C30=""),"",IFERROR($C30-$B30,"")))</f>
        <v/>
      </c>
      <c r="N30" s="19" t="n"/>
      <c r="O30" s="21" t="n"/>
      <c r="P30" s="24">
        <f>IF($A30="","",IF(OR($B30="",$C30="",$D30="",$E30="",$F30="",$G30="",$H30="",$I30="",$N30=""),"Check required inputs",IF($C30&lt;$B30,"Check date order",IF($J30="Check reason","Check reason list",IF($M30&gt;'Assumptions'!$B$7,"Check long decision time",IF(AND($I30="Price",$K30=""),"Check competitor premium",""))))))</f>
        <v/>
      </c>
    </row>
    <row r="31" ht="31" customHeight="1">
      <c r="A31" s="19" t="n"/>
      <c r="B31" s="34" t="n"/>
      <c r="C31" s="34" t="n"/>
      <c r="D31" s="21" t="n"/>
      <c r="E31" s="19" t="n"/>
      <c r="F31" s="19" t="n"/>
      <c r="G31" s="19" t="n"/>
      <c r="H31" s="35" t="n"/>
      <c r="I31" s="19" t="n"/>
      <c r="J31" s="16">
        <f>IF($A31="","",IFERROR(VLOOKUP($I31,'Assumptions'!$G$5:$H$13,2,FALSE),"Check reason"))</f>
        <v/>
      </c>
      <c r="K31" s="35" t="n"/>
      <c r="L31" s="33">
        <f>IF($A31="","",IF(OR($H31="",$K31=""),"",IFERROR($H31-$K31,"")))</f>
        <v/>
      </c>
      <c r="M31" s="17">
        <f>IF($A31="","",IF(OR($B31="",$C31=""),"",IFERROR($C31-$B31,"")))</f>
        <v/>
      </c>
      <c r="N31" s="19" t="n"/>
      <c r="O31" s="21" t="n"/>
      <c r="P31" s="23">
        <f>IF($A31="","",IF(OR($B31="",$C31="",$D31="",$E31="",$F31="",$G31="",$H31="",$I31="",$N31=""),"Check required inputs",IF($C31&lt;$B31,"Check date order",IF($J31="Check reason","Check reason list",IF($M31&gt;'Assumptions'!$B$7,"Check long decision time",IF(AND($I31="Price",$K31=""),"Check competitor premium",""))))))</f>
        <v/>
      </c>
    </row>
    <row r="32" ht="31" customHeight="1">
      <c r="A32" s="19" t="n"/>
      <c r="B32" s="34" t="n"/>
      <c r="C32" s="34" t="n"/>
      <c r="D32" s="21" t="n"/>
      <c r="E32" s="19" t="n"/>
      <c r="F32" s="19" t="n"/>
      <c r="G32" s="19" t="n"/>
      <c r="H32" s="35" t="n"/>
      <c r="I32" s="19" t="n"/>
      <c r="J32" s="13">
        <f>IF($A32="","",IFERROR(VLOOKUP($I32,'Assumptions'!$G$5:$H$13,2,FALSE),"Check reason"))</f>
        <v/>
      </c>
      <c r="K32" s="35" t="n"/>
      <c r="L32" s="32">
        <f>IF($A32="","",IF(OR($H32="",$K32=""),"",IFERROR($H32-$K32,"")))</f>
        <v/>
      </c>
      <c r="M32" s="14">
        <f>IF($A32="","",IF(OR($B32="",$C32=""),"",IFERROR($C32-$B32,"")))</f>
        <v/>
      </c>
      <c r="N32" s="19" t="n"/>
      <c r="O32" s="21" t="n"/>
      <c r="P32" s="24">
        <f>IF($A32="","",IF(OR($B32="",$C32="",$D32="",$E32="",$F32="",$G32="",$H32="",$I32="",$N32=""),"Check required inputs",IF($C32&lt;$B32,"Check date order",IF($J32="Check reason","Check reason list",IF($M32&gt;'Assumptions'!$B$7,"Check long decision time",IF(AND($I32="Price",$K32=""),"Check competitor premium",""))))))</f>
        <v/>
      </c>
    </row>
    <row r="33" ht="31" customHeight="1">
      <c r="A33" s="19" t="n"/>
      <c r="B33" s="34" t="n"/>
      <c r="C33" s="34" t="n"/>
      <c r="D33" s="21" t="n"/>
      <c r="E33" s="19" t="n"/>
      <c r="F33" s="19" t="n"/>
      <c r="G33" s="19" t="n"/>
      <c r="H33" s="35" t="n"/>
      <c r="I33" s="19" t="n"/>
      <c r="J33" s="16">
        <f>IF($A33="","",IFERROR(VLOOKUP($I33,'Assumptions'!$G$5:$H$13,2,FALSE),"Check reason"))</f>
        <v/>
      </c>
      <c r="K33" s="35" t="n"/>
      <c r="L33" s="33">
        <f>IF($A33="","",IF(OR($H33="",$K33=""),"",IFERROR($H33-$K33,"")))</f>
        <v/>
      </c>
      <c r="M33" s="17">
        <f>IF($A33="","",IF(OR($B33="",$C33=""),"",IFERROR($C33-$B33,"")))</f>
        <v/>
      </c>
      <c r="N33" s="19" t="n"/>
      <c r="O33" s="21" t="n"/>
      <c r="P33" s="23">
        <f>IF($A33="","",IF(OR($B33="",$C33="",$D33="",$E33="",$F33="",$G33="",$H33="",$I33="",$N33=""),"Check required inputs",IF($C33&lt;$B33,"Check date order",IF($J33="Check reason","Check reason list",IF($M33&gt;'Assumptions'!$B$7,"Check long decision time",IF(AND($I33="Price",$K33=""),"Check competitor premium",""))))))</f>
        <v/>
      </c>
    </row>
    <row r="34" ht="31" customHeight="1">
      <c r="A34" s="19" t="n"/>
      <c r="B34" s="34" t="n"/>
      <c r="C34" s="34" t="n"/>
      <c r="D34" s="21" t="n"/>
      <c r="E34" s="19" t="n"/>
      <c r="F34" s="19" t="n"/>
      <c r="G34" s="19" t="n"/>
      <c r="H34" s="35" t="n"/>
      <c r="I34" s="19" t="n"/>
      <c r="J34" s="13">
        <f>IF($A34="","",IFERROR(VLOOKUP($I34,'Assumptions'!$G$5:$H$13,2,FALSE),"Check reason"))</f>
        <v/>
      </c>
      <c r="K34" s="35" t="n"/>
      <c r="L34" s="32">
        <f>IF($A34="","",IF(OR($H34="",$K34=""),"",IFERROR($H34-$K34,"")))</f>
        <v/>
      </c>
      <c r="M34" s="14">
        <f>IF($A34="","",IF(OR($B34="",$C34=""),"",IFERROR($C34-$B34,"")))</f>
        <v/>
      </c>
      <c r="N34" s="19" t="n"/>
      <c r="O34" s="21" t="n"/>
      <c r="P34" s="24">
        <f>IF($A34="","",IF(OR($B34="",$C34="",$D34="",$E34="",$F34="",$G34="",$H34="",$I34="",$N34=""),"Check required inputs",IF($C34&lt;$B34,"Check date order",IF($J34="Check reason","Check reason list",IF($M34&gt;'Assumptions'!$B$7,"Check long decision time",IF(AND($I34="Price",$K34=""),"Check competitor premium",""))))))</f>
        <v/>
      </c>
    </row>
    <row r="35" ht="31" customHeight="1">
      <c r="A35" s="19" t="n"/>
      <c r="B35" s="34" t="n"/>
      <c r="C35" s="34" t="n"/>
      <c r="D35" s="21" t="n"/>
      <c r="E35" s="19" t="n"/>
      <c r="F35" s="19" t="n"/>
      <c r="G35" s="19" t="n"/>
      <c r="H35" s="35" t="n"/>
      <c r="I35" s="19" t="n"/>
      <c r="J35" s="16">
        <f>IF($A35="","",IFERROR(VLOOKUP($I35,'Assumptions'!$G$5:$H$13,2,FALSE),"Check reason"))</f>
        <v/>
      </c>
      <c r="K35" s="35" t="n"/>
      <c r="L35" s="33">
        <f>IF($A35="","",IF(OR($H35="",$K35=""),"",IFERROR($H35-$K35,"")))</f>
        <v/>
      </c>
      <c r="M35" s="17">
        <f>IF($A35="","",IF(OR($B35="",$C35=""),"",IFERROR($C35-$B35,"")))</f>
        <v/>
      </c>
      <c r="N35" s="19" t="n"/>
      <c r="O35" s="21" t="n"/>
      <c r="P35" s="23">
        <f>IF($A35="","",IF(OR($B35="",$C35="",$D35="",$E35="",$F35="",$G35="",$H35="",$I35="",$N35=""),"Check required inputs",IF($C35&lt;$B35,"Check date order",IF($J35="Check reason","Check reason list",IF($M35&gt;'Assumptions'!$B$7,"Check long decision time",IF(AND($I35="Price",$K35=""),"Check competitor premium",""))))))</f>
        <v/>
      </c>
    </row>
    <row r="36" ht="31" customHeight="1">
      <c r="A36" s="19" t="n"/>
      <c r="B36" s="34" t="n"/>
      <c r="C36" s="34" t="n"/>
      <c r="D36" s="21" t="n"/>
      <c r="E36" s="19" t="n"/>
      <c r="F36" s="19" t="n"/>
      <c r="G36" s="19" t="n"/>
      <c r="H36" s="35" t="n"/>
      <c r="I36" s="19" t="n"/>
      <c r="J36" s="13">
        <f>IF($A36="","",IFERROR(VLOOKUP($I36,'Assumptions'!$G$5:$H$13,2,FALSE),"Check reason"))</f>
        <v/>
      </c>
      <c r="K36" s="35" t="n"/>
      <c r="L36" s="32">
        <f>IF($A36="","",IF(OR($H36="",$K36=""),"",IFERROR($H36-$K36,"")))</f>
        <v/>
      </c>
      <c r="M36" s="14">
        <f>IF($A36="","",IF(OR($B36="",$C36=""),"",IFERROR($C36-$B36,"")))</f>
        <v/>
      </c>
      <c r="N36" s="19" t="n"/>
      <c r="O36" s="21" t="n"/>
      <c r="P36" s="24">
        <f>IF($A36="","",IF(OR($B36="",$C36="",$D36="",$E36="",$F36="",$G36="",$H36="",$I36="",$N36=""),"Check required inputs",IF($C36&lt;$B36,"Check date order",IF($J36="Check reason","Check reason list",IF($M36&gt;'Assumptions'!$B$7,"Check long decision time",IF(AND($I36="Price",$K36=""),"Check competitor premium",""))))))</f>
        <v/>
      </c>
    </row>
    <row r="37" ht="31" customHeight="1">
      <c r="A37" s="19" t="n"/>
      <c r="B37" s="34" t="n"/>
      <c r="C37" s="34" t="n"/>
      <c r="D37" s="21" t="n"/>
      <c r="E37" s="19" t="n"/>
      <c r="F37" s="19" t="n"/>
      <c r="G37" s="19" t="n"/>
      <c r="H37" s="35" t="n"/>
      <c r="I37" s="19" t="n"/>
      <c r="J37" s="16">
        <f>IF($A37="","",IFERROR(VLOOKUP($I37,'Assumptions'!$G$5:$H$13,2,FALSE),"Check reason"))</f>
        <v/>
      </c>
      <c r="K37" s="35" t="n"/>
      <c r="L37" s="33">
        <f>IF($A37="","",IF(OR($H37="",$K37=""),"",IFERROR($H37-$K37,"")))</f>
        <v/>
      </c>
      <c r="M37" s="17">
        <f>IF($A37="","",IF(OR($B37="",$C37=""),"",IFERROR($C37-$B37,"")))</f>
        <v/>
      </c>
      <c r="N37" s="19" t="n"/>
      <c r="O37" s="21" t="n"/>
      <c r="P37" s="23">
        <f>IF($A37="","",IF(OR($B37="",$C37="",$D37="",$E37="",$F37="",$G37="",$H37="",$I37="",$N37=""),"Check required inputs",IF($C37&lt;$B37,"Check date order",IF($J37="Check reason","Check reason list",IF($M37&gt;'Assumptions'!$B$7,"Check long decision time",IF(AND($I37="Price",$K37=""),"Check competitor premium",""))))))</f>
        <v/>
      </c>
    </row>
    <row r="38" ht="31" customHeight="1">
      <c r="A38" s="19" t="n"/>
      <c r="B38" s="34" t="n"/>
      <c r="C38" s="34" t="n"/>
      <c r="D38" s="21" t="n"/>
      <c r="E38" s="19" t="n"/>
      <c r="F38" s="19" t="n"/>
      <c r="G38" s="19" t="n"/>
      <c r="H38" s="35" t="n"/>
      <c r="I38" s="19" t="n"/>
      <c r="J38" s="13">
        <f>IF($A38="","",IFERROR(VLOOKUP($I38,'Assumptions'!$G$5:$H$13,2,FALSE),"Check reason"))</f>
        <v/>
      </c>
      <c r="K38" s="35" t="n"/>
      <c r="L38" s="32">
        <f>IF($A38="","",IF(OR($H38="",$K38=""),"",IFERROR($H38-$K38,"")))</f>
        <v/>
      </c>
      <c r="M38" s="14">
        <f>IF($A38="","",IF(OR($B38="",$C38=""),"",IFERROR($C38-$B38,"")))</f>
        <v/>
      </c>
      <c r="N38" s="19" t="n"/>
      <c r="O38" s="21" t="n"/>
      <c r="P38" s="24">
        <f>IF($A38="","",IF(OR($B38="",$C38="",$D38="",$E38="",$F38="",$G38="",$H38="",$I38="",$N38=""),"Check required inputs",IF($C38&lt;$B38,"Check date order",IF($J38="Check reason","Check reason list",IF($M38&gt;'Assumptions'!$B$7,"Check long decision time",IF(AND($I38="Price",$K38=""),"Check competitor premium",""))))))</f>
        <v/>
      </c>
    </row>
    <row r="39" ht="31" customHeight="1">
      <c r="A39" s="19" t="n"/>
      <c r="B39" s="34" t="n"/>
      <c r="C39" s="34" t="n"/>
      <c r="D39" s="21" t="n"/>
      <c r="E39" s="19" t="n"/>
      <c r="F39" s="19" t="n"/>
      <c r="G39" s="19" t="n"/>
      <c r="H39" s="35" t="n"/>
      <c r="I39" s="19" t="n"/>
      <c r="J39" s="16">
        <f>IF($A39="","",IFERROR(VLOOKUP($I39,'Assumptions'!$G$5:$H$13,2,FALSE),"Check reason"))</f>
        <v/>
      </c>
      <c r="K39" s="35" t="n"/>
      <c r="L39" s="33">
        <f>IF($A39="","",IF(OR($H39="",$K39=""),"",IFERROR($H39-$K39,"")))</f>
        <v/>
      </c>
      <c r="M39" s="17">
        <f>IF($A39="","",IF(OR($B39="",$C39=""),"",IFERROR($C39-$B39,"")))</f>
        <v/>
      </c>
      <c r="N39" s="19" t="n"/>
      <c r="O39" s="21" t="n"/>
      <c r="P39" s="23">
        <f>IF($A39="","",IF(OR($B39="",$C39="",$D39="",$E39="",$F39="",$G39="",$H39="",$I39="",$N39=""),"Check required inputs",IF($C39&lt;$B39,"Check date order",IF($J39="Check reason","Check reason list",IF($M39&gt;'Assumptions'!$B$7,"Check long decision time",IF(AND($I39="Price",$K39=""),"Check competitor premium",""))))))</f>
        <v/>
      </c>
    </row>
    <row r="40" ht="31" customHeight="1">
      <c r="A40" s="19" t="n"/>
      <c r="B40" s="34" t="n"/>
      <c r="C40" s="34" t="n"/>
      <c r="D40" s="21" t="n"/>
      <c r="E40" s="19" t="n"/>
      <c r="F40" s="19" t="n"/>
      <c r="G40" s="19" t="n"/>
      <c r="H40" s="35" t="n"/>
      <c r="I40" s="19" t="n"/>
      <c r="J40" s="13">
        <f>IF($A40="","",IFERROR(VLOOKUP($I40,'Assumptions'!$G$5:$H$13,2,FALSE),"Check reason"))</f>
        <v/>
      </c>
      <c r="K40" s="35" t="n"/>
      <c r="L40" s="32">
        <f>IF($A40="","",IF(OR($H40="",$K40=""),"",IFERROR($H40-$K40,"")))</f>
        <v/>
      </c>
      <c r="M40" s="14">
        <f>IF($A40="","",IF(OR($B40="",$C40=""),"",IFERROR($C40-$B40,"")))</f>
        <v/>
      </c>
      <c r="N40" s="19" t="n"/>
      <c r="O40" s="21" t="n"/>
      <c r="P40" s="24">
        <f>IF($A40="","",IF(OR($B40="",$C40="",$D40="",$E40="",$F40="",$G40="",$H40="",$I40="",$N40=""),"Check required inputs",IF($C40&lt;$B40,"Check date order",IF($J40="Check reason","Check reason list",IF($M40&gt;'Assumptions'!$B$7,"Check long decision time",IF(AND($I40="Price",$K40=""),"Check competitor premium",""))))))</f>
        <v/>
      </c>
    </row>
    <row r="41" ht="31" customHeight="1">
      <c r="A41" s="19" t="n"/>
      <c r="B41" s="34" t="n"/>
      <c r="C41" s="34" t="n"/>
      <c r="D41" s="21" t="n"/>
      <c r="E41" s="19" t="n"/>
      <c r="F41" s="19" t="n"/>
      <c r="G41" s="19" t="n"/>
      <c r="H41" s="35" t="n"/>
      <c r="I41" s="19" t="n"/>
      <c r="J41" s="16">
        <f>IF($A41="","",IFERROR(VLOOKUP($I41,'Assumptions'!$G$5:$H$13,2,FALSE),"Check reason"))</f>
        <v/>
      </c>
      <c r="K41" s="35" t="n"/>
      <c r="L41" s="33">
        <f>IF($A41="","",IF(OR($H41="",$K41=""),"",IFERROR($H41-$K41,"")))</f>
        <v/>
      </c>
      <c r="M41" s="17">
        <f>IF($A41="","",IF(OR($B41="",$C41=""),"",IFERROR($C41-$B41,"")))</f>
        <v/>
      </c>
      <c r="N41" s="19" t="n"/>
      <c r="O41" s="21" t="n"/>
      <c r="P41" s="23">
        <f>IF($A41="","",IF(OR($B41="",$C41="",$D41="",$E41="",$F41="",$G41="",$H41="",$I41="",$N41=""),"Check required inputs",IF($C41&lt;$B41,"Check date order",IF($J41="Check reason","Check reason list",IF($M41&gt;'Assumptions'!$B$7,"Check long decision time",IF(AND($I41="Price",$K41=""),"Check competitor premium",""))))))</f>
        <v/>
      </c>
    </row>
    <row r="42" ht="31" customHeight="1">
      <c r="A42" s="19" t="n"/>
      <c r="B42" s="34" t="n"/>
      <c r="C42" s="34" t="n"/>
      <c r="D42" s="21" t="n"/>
      <c r="E42" s="19" t="n"/>
      <c r="F42" s="19" t="n"/>
      <c r="G42" s="19" t="n"/>
      <c r="H42" s="35" t="n"/>
      <c r="I42" s="19" t="n"/>
      <c r="J42" s="13">
        <f>IF($A42="","",IFERROR(VLOOKUP($I42,'Assumptions'!$G$5:$H$13,2,FALSE),"Check reason"))</f>
        <v/>
      </c>
      <c r="K42" s="35" t="n"/>
      <c r="L42" s="32">
        <f>IF($A42="","",IF(OR($H42="",$K42=""),"",IFERROR($H42-$K42,"")))</f>
        <v/>
      </c>
      <c r="M42" s="14">
        <f>IF($A42="","",IF(OR($B42="",$C42=""),"",IFERROR($C42-$B42,"")))</f>
        <v/>
      </c>
      <c r="N42" s="19" t="n"/>
      <c r="O42" s="21" t="n"/>
      <c r="P42" s="24">
        <f>IF($A42="","",IF(OR($B42="",$C42="",$D42="",$E42="",$F42="",$G42="",$H42="",$I42="",$N42=""),"Check required inputs",IF($C42&lt;$B42,"Check date order",IF($J42="Check reason","Check reason list",IF($M42&gt;'Assumptions'!$B$7,"Check long decision time",IF(AND($I42="Price",$K42=""),"Check competitor premium",""))))))</f>
        <v/>
      </c>
    </row>
    <row r="43" ht="31" customHeight="1">
      <c r="A43" s="19" t="n"/>
      <c r="B43" s="34" t="n"/>
      <c r="C43" s="34" t="n"/>
      <c r="D43" s="21" t="n"/>
      <c r="E43" s="19" t="n"/>
      <c r="F43" s="19" t="n"/>
      <c r="G43" s="19" t="n"/>
      <c r="H43" s="35" t="n"/>
      <c r="I43" s="19" t="n"/>
      <c r="J43" s="16">
        <f>IF($A43="","",IFERROR(VLOOKUP($I43,'Assumptions'!$G$5:$H$13,2,FALSE),"Check reason"))</f>
        <v/>
      </c>
      <c r="K43" s="35" t="n"/>
      <c r="L43" s="33">
        <f>IF($A43="","",IF(OR($H43="",$K43=""),"",IFERROR($H43-$K43,"")))</f>
        <v/>
      </c>
      <c r="M43" s="17">
        <f>IF($A43="","",IF(OR($B43="",$C43=""),"",IFERROR($C43-$B43,"")))</f>
        <v/>
      </c>
      <c r="N43" s="19" t="n"/>
      <c r="O43" s="21" t="n"/>
      <c r="P43" s="23">
        <f>IF($A43="","",IF(OR($B43="",$C43="",$D43="",$E43="",$F43="",$G43="",$H43="",$I43="",$N43=""),"Check required inputs",IF($C43&lt;$B43,"Check date order",IF($J43="Check reason","Check reason list",IF($M43&gt;'Assumptions'!$B$7,"Check long decision time",IF(AND($I43="Price",$K43=""),"Check competitor premium",""))))))</f>
        <v/>
      </c>
    </row>
    <row r="44" ht="31" customHeight="1">
      <c r="A44" s="19" t="n"/>
      <c r="B44" s="34" t="n"/>
      <c r="C44" s="34" t="n"/>
      <c r="D44" s="21" t="n"/>
      <c r="E44" s="19" t="n"/>
      <c r="F44" s="19" t="n"/>
      <c r="G44" s="19" t="n"/>
      <c r="H44" s="35" t="n"/>
      <c r="I44" s="19" t="n"/>
      <c r="J44" s="13">
        <f>IF($A44="","",IFERROR(VLOOKUP($I44,'Assumptions'!$G$5:$H$13,2,FALSE),"Check reason"))</f>
        <v/>
      </c>
      <c r="K44" s="35" t="n"/>
      <c r="L44" s="32">
        <f>IF($A44="","",IF(OR($H44="",$K44=""),"",IFERROR($H44-$K44,"")))</f>
        <v/>
      </c>
      <c r="M44" s="14">
        <f>IF($A44="","",IF(OR($B44="",$C44=""),"",IFERROR($C44-$B44,"")))</f>
        <v/>
      </c>
      <c r="N44" s="19" t="n"/>
      <c r="O44" s="21" t="n"/>
      <c r="P44" s="24">
        <f>IF($A44="","",IF(OR($B44="",$C44="",$D44="",$E44="",$F44="",$G44="",$H44="",$I44="",$N44=""),"Check required inputs",IF($C44&lt;$B44,"Check date order",IF($J44="Check reason","Check reason list",IF($M44&gt;'Assumptions'!$B$7,"Check long decision time",IF(AND($I44="Price",$K44=""),"Check competitor premium",""))))))</f>
        <v/>
      </c>
    </row>
    <row r="45" ht="31" customHeight="1">
      <c r="A45" s="19" t="n"/>
      <c r="B45" s="34" t="n"/>
      <c r="C45" s="34" t="n"/>
      <c r="D45" s="21" t="n"/>
      <c r="E45" s="19" t="n"/>
      <c r="F45" s="19" t="n"/>
      <c r="G45" s="19" t="n"/>
      <c r="H45" s="35" t="n"/>
      <c r="I45" s="19" t="n"/>
      <c r="J45" s="16">
        <f>IF($A45="","",IFERROR(VLOOKUP($I45,'Assumptions'!$G$5:$H$13,2,FALSE),"Check reason"))</f>
        <v/>
      </c>
      <c r="K45" s="35" t="n"/>
      <c r="L45" s="33">
        <f>IF($A45="","",IF(OR($H45="",$K45=""),"",IFERROR($H45-$K45,"")))</f>
        <v/>
      </c>
      <c r="M45" s="17">
        <f>IF($A45="","",IF(OR($B45="",$C45=""),"",IFERROR($C45-$B45,"")))</f>
        <v/>
      </c>
      <c r="N45" s="19" t="n"/>
      <c r="O45" s="21" t="n"/>
      <c r="P45" s="23">
        <f>IF($A45="","",IF(OR($B45="",$C45="",$D45="",$E45="",$F45="",$G45="",$H45="",$I45="",$N45=""),"Check required inputs",IF($C45&lt;$B45,"Check date order",IF($J45="Check reason","Check reason list",IF($M45&gt;'Assumptions'!$B$7,"Check long decision time",IF(AND($I45="Price",$K45=""),"Check competitor premium",""))))))</f>
        <v/>
      </c>
    </row>
    <row r="46" ht="31" customHeight="1">
      <c r="A46" s="19" t="n"/>
      <c r="B46" s="34" t="n"/>
      <c r="C46" s="34" t="n"/>
      <c r="D46" s="21" t="n"/>
      <c r="E46" s="19" t="n"/>
      <c r="F46" s="19" t="n"/>
      <c r="G46" s="19" t="n"/>
      <c r="H46" s="35" t="n"/>
      <c r="I46" s="19" t="n"/>
      <c r="J46" s="13">
        <f>IF($A46="","",IFERROR(VLOOKUP($I46,'Assumptions'!$G$5:$H$13,2,FALSE),"Check reason"))</f>
        <v/>
      </c>
      <c r="K46" s="35" t="n"/>
      <c r="L46" s="32">
        <f>IF($A46="","",IF(OR($H46="",$K46=""),"",IFERROR($H46-$K46,"")))</f>
        <v/>
      </c>
      <c r="M46" s="14">
        <f>IF($A46="","",IF(OR($B46="",$C46=""),"",IFERROR($C46-$B46,"")))</f>
        <v/>
      </c>
      <c r="N46" s="19" t="n"/>
      <c r="O46" s="21" t="n"/>
      <c r="P46" s="24">
        <f>IF($A46="","",IF(OR($B46="",$C46="",$D46="",$E46="",$F46="",$G46="",$H46="",$I46="",$N46=""),"Check required inputs",IF($C46&lt;$B46,"Check date order",IF($J46="Check reason","Check reason list",IF($M46&gt;'Assumptions'!$B$7,"Check long decision time",IF(AND($I46="Price",$K46=""),"Check competitor premium",""))))))</f>
        <v/>
      </c>
    </row>
    <row r="47" ht="31" customHeight="1">
      <c r="A47" s="19" t="n"/>
      <c r="B47" s="34" t="n"/>
      <c r="C47" s="34" t="n"/>
      <c r="D47" s="21" t="n"/>
      <c r="E47" s="19" t="n"/>
      <c r="F47" s="19" t="n"/>
      <c r="G47" s="19" t="n"/>
      <c r="H47" s="35" t="n"/>
      <c r="I47" s="19" t="n"/>
      <c r="J47" s="16">
        <f>IF($A47="","",IFERROR(VLOOKUP($I47,'Assumptions'!$G$5:$H$13,2,FALSE),"Check reason"))</f>
        <v/>
      </c>
      <c r="K47" s="35" t="n"/>
      <c r="L47" s="33">
        <f>IF($A47="","",IF(OR($H47="",$K47=""),"",IFERROR($H47-$K47,"")))</f>
        <v/>
      </c>
      <c r="M47" s="17">
        <f>IF($A47="","",IF(OR($B47="",$C47=""),"",IFERROR($C47-$B47,"")))</f>
        <v/>
      </c>
      <c r="N47" s="19" t="n"/>
      <c r="O47" s="21" t="n"/>
      <c r="P47" s="23">
        <f>IF($A47="","",IF(OR($B47="",$C47="",$D47="",$E47="",$F47="",$G47="",$H47="",$I47="",$N47=""),"Check required inputs",IF($C47&lt;$B47,"Check date order",IF($J47="Check reason","Check reason list",IF($M47&gt;'Assumptions'!$B$7,"Check long decision time",IF(AND($I47="Price",$K47=""),"Check competitor premium",""))))))</f>
        <v/>
      </c>
    </row>
    <row r="48" ht="31" customHeight="1">
      <c r="A48" s="19" t="n"/>
      <c r="B48" s="34" t="n"/>
      <c r="C48" s="34" t="n"/>
      <c r="D48" s="21" t="n"/>
      <c r="E48" s="19" t="n"/>
      <c r="F48" s="19" t="n"/>
      <c r="G48" s="19" t="n"/>
      <c r="H48" s="35" t="n"/>
      <c r="I48" s="19" t="n"/>
      <c r="J48" s="13">
        <f>IF($A48="","",IFERROR(VLOOKUP($I48,'Assumptions'!$G$5:$H$13,2,FALSE),"Check reason"))</f>
        <v/>
      </c>
      <c r="K48" s="35" t="n"/>
      <c r="L48" s="32">
        <f>IF($A48="","",IF(OR($H48="",$K48=""),"",IFERROR($H48-$K48,"")))</f>
        <v/>
      </c>
      <c r="M48" s="14">
        <f>IF($A48="","",IF(OR($B48="",$C48=""),"",IFERROR($C48-$B48,"")))</f>
        <v/>
      </c>
      <c r="N48" s="19" t="n"/>
      <c r="O48" s="21" t="n"/>
      <c r="P48" s="24">
        <f>IF($A48="","",IF(OR($B48="",$C48="",$D48="",$E48="",$F48="",$G48="",$H48="",$I48="",$N48=""),"Check required inputs",IF($C48&lt;$B48,"Check date order",IF($J48="Check reason","Check reason list",IF($M48&gt;'Assumptions'!$B$7,"Check long decision time",IF(AND($I48="Price",$K48=""),"Check competitor premium",""))))))</f>
        <v/>
      </c>
    </row>
    <row r="49" ht="31" customHeight="1">
      <c r="A49" s="19" t="n"/>
      <c r="B49" s="34" t="n"/>
      <c r="C49" s="34" t="n"/>
      <c r="D49" s="21" t="n"/>
      <c r="E49" s="19" t="n"/>
      <c r="F49" s="19" t="n"/>
      <c r="G49" s="19" t="n"/>
      <c r="H49" s="35" t="n"/>
      <c r="I49" s="19" t="n"/>
      <c r="J49" s="16">
        <f>IF($A49="","",IFERROR(VLOOKUP($I49,'Assumptions'!$G$5:$H$13,2,FALSE),"Check reason"))</f>
        <v/>
      </c>
      <c r="K49" s="35" t="n"/>
      <c r="L49" s="33">
        <f>IF($A49="","",IF(OR($H49="",$K49=""),"",IFERROR($H49-$K49,"")))</f>
        <v/>
      </c>
      <c r="M49" s="17">
        <f>IF($A49="","",IF(OR($B49="",$C49=""),"",IFERROR($C49-$B49,"")))</f>
        <v/>
      </c>
      <c r="N49" s="19" t="n"/>
      <c r="O49" s="21" t="n"/>
      <c r="P49" s="23">
        <f>IF($A49="","",IF(OR($B49="",$C49="",$D49="",$E49="",$F49="",$G49="",$H49="",$I49="",$N49=""),"Check required inputs",IF($C49&lt;$B49,"Check date order",IF($J49="Check reason","Check reason list",IF($M49&gt;'Assumptions'!$B$7,"Check long decision time",IF(AND($I49="Price",$K49=""),"Check competitor premium",""))))))</f>
        <v/>
      </c>
    </row>
    <row r="50" ht="31" customHeight="1">
      <c r="A50" s="19" t="n"/>
      <c r="B50" s="34" t="n"/>
      <c r="C50" s="34" t="n"/>
      <c r="D50" s="21" t="n"/>
      <c r="E50" s="19" t="n"/>
      <c r="F50" s="19" t="n"/>
      <c r="G50" s="19" t="n"/>
      <c r="H50" s="35" t="n"/>
      <c r="I50" s="19" t="n"/>
      <c r="J50" s="13">
        <f>IF($A50="","",IFERROR(VLOOKUP($I50,'Assumptions'!$G$5:$H$13,2,FALSE),"Check reason"))</f>
        <v/>
      </c>
      <c r="K50" s="35" t="n"/>
      <c r="L50" s="32">
        <f>IF($A50="","",IF(OR($H50="",$K50=""),"",IFERROR($H50-$K50,"")))</f>
        <v/>
      </c>
      <c r="M50" s="14">
        <f>IF($A50="","",IF(OR($B50="",$C50=""),"",IFERROR($C50-$B50,"")))</f>
        <v/>
      </c>
      <c r="N50" s="19" t="n"/>
      <c r="O50" s="21" t="n"/>
      <c r="P50" s="24">
        <f>IF($A50="","",IF(OR($B50="",$C50="",$D50="",$E50="",$F50="",$G50="",$H50="",$I50="",$N50=""),"Check required inputs",IF($C50&lt;$B50,"Check date order",IF($J50="Check reason","Check reason list",IF($M50&gt;'Assumptions'!$B$7,"Check long decision time",IF(AND($I50="Price",$K50=""),"Check competitor premium",""))))))</f>
        <v/>
      </c>
    </row>
    <row r="51" ht="31" customHeight="1">
      <c r="A51" s="19" t="n"/>
      <c r="B51" s="34" t="n"/>
      <c r="C51" s="34" t="n"/>
      <c r="D51" s="21" t="n"/>
      <c r="E51" s="19" t="n"/>
      <c r="F51" s="19" t="n"/>
      <c r="G51" s="19" t="n"/>
      <c r="H51" s="35" t="n"/>
      <c r="I51" s="19" t="n"/>
      <c r="J51" s="16">
        <f>IF($A51="","",IFERROR(VLOOKUP($I51,'Assumptions'!$G$5:$H$13,2,FALSE),"Check reason"))</f>
        <v/>
      </c>
      <c r="K51" s="35" t="n"/>
      <c r="L51" s="33">
        <f>IF($A51="","",IF(OR($H51="",$K51=""),"",IFERROR($H51-$K51,"")))</f>
        <v/>
      </c>
      <c r="M51" s="17">
        <f>IF($A51="","",IF(OR($B51="",$C51=""),"",IFERROR($C51-$B51,"")))</f>
        <v/>
      </c>
      <c r="N51" s="19" t="n"/>
      <c r="O51" s="21" t="n"/>
      <c r="P51" s="23">
        <f>IF($A51="","",IF(OR($B51="",$C51="",$D51="",$E51="",$F51="",$G51="",$H51="",$I51="",$N51=""),"Check required inputs",IF($C51&lt;$B51,"Check date order",IF($J51="Check reason","Check reason list",IF($M51&gt;'Assumptions'!$B$7,"Check long decision time",IF(AND($I51="Price",$K51=""),"Check competitor premium",""))))))</f>
        <v/>
      </c>
    </row>
    <row r="52" ht="31" customHeight="1">
      <c r="A52" s="19" t="n"/>
      <c r="B52" s="34" t="n"/>
      <c r="C52" s="34" t="n"/>
      <c r="D52" s="21" t="n"/>
      <c r="E52" s="19" t="n"/>
      <c r="F52" s="19" t="n"/>
      <c r="G52" s="19" t="n"/>
      <c r="H52" s="35" t="n"/>
      <c r="I52" s="19" t="n"/>
      <c r="J52" s="13">
        <f>IF($A52="","",IFERROR(VLOOKUP($I52,'Assumptions'!$G$5:$H$13,2,FALSE),"Check reason"))</f>
        <v/>
      </c>
      <c r="K52" s="35" t="n"/>
      <c r="L52" s="32">
        <f>IF($A52="","",IF(OR($H52="",$K52=""),"",IFERROR($H52-$K52,"")))</f>
        <v/>
      </c>
      <c r="M52" s="14">
        <f>IF($A52="","",IF(OR($B52="",$C52=""),"",IFERROR($C52-$B52,"")))</f>
        <v/>
      </c>
      <c r="N52" s="19" t="n"/>
      <c r="O52" s="21" t="n"/>
      <c r="P52" s="24">
        <f>IF($A52="","",IF(OR($B52="",$C52="",$D52="",$E52="",$F52="",$G52="",$H52="",$I52="",$N52=""),"Check required inputs",IF($C52&lt;$B52,"Check date order",IF($J52="Check reason","Check reason list",IF($M52&gt;'Assumptions'!$B$7,"Check long decision time",IF(AND($I52="Price",$K52=""),"Check competitor premium",""))))))</f>
        <v/>
      </c>
    </row>
    <row r="53" ht="31" customHeight="1">
      <c r="A53" s="19" t="n"/>
      <c r="B53" s="34" t="n"/>
      <c r="C53" s="34" t="n"/>
      <c r="D53" s="21" t="n"/>
      <c r="E53" s="19" t="n"/>
      <c r="F53" s="19" t="n"/>
      <c r="G53" s="19" t="n"/>
      <c r="H53" s="35" t="n"/>
      <c r="I53" s="19" t="n"/>
      <c r="J53" s="16">
        <f>IF($A53="","",IFERROR(VLOOKUP($I53,'Assumptions'!$G$5:$H$13,2,FALSE),"Check reason"))</f>
        <v/>
      </c>
      <c r="K53" s="35" t="n"/>
      <c r="L53" s="33">
        <f>IF($A53="","",IF(OR($H53="",$K53=""),"",IFERROR($H53-$K53,"")))</f>
        <v/>
      </c>
      <c r="M53" s="17">
        <f>IF($A53="","",IF(OR($B53="",$C53=""),"",IFERROR($C53-$B53,"")))</f>
        <v/>
      </c>
      <c r="N53" s="19" t="n"/>
      <c r="O53" s="21" t="n"/>
      <c r="P53" s="23">
        <f>IF($A53="","",IF(OR($B53="",$C53="",$D53="",$E53="",$F53="",$G53="",$H53="",$I53="",$N53=""),"Check required inputs",IF($C53&lt;$B53,"Check date order",IF($J53="Check reason","Check reason list",IF($M53&gt;'Assumptions'!$B$7,"Check long decision time",IF(AND($I53="Price",$K53=""),"Check competitor premium",""))))))</f>
        <v/>
      </c>
    </row>
    <row r="54" ht="31" customHeight="1">
      <c r="A54" s="19" t="n"/>
      <c r="B54" s="34" t="n"/>
      <c r="C54" s="34" t="n"/>
      <c r="D54" s="21" t="n"/>
      <c r="E54" s="19" t="n"/>
      <c r="F54" s="19" t="n"/>
      <c r="G54" s="19" t="n"/>
      <c r="H54" s="35" t="n"/>
      <c r="I54" s="19" t="n"/>
      <c r="J54" s="13">
        <f>IF($A54="","",IFERROR(VLOOKUP($I54,'Assumptions'!$G$5:$H$13,2,FALSE),"Check reason"))</f>
        <v/>
      </c>
      <c r="K54" s="35" t="n"/>
      <c r="L54" s="32">
        <f>IF($A54="","",IF(OR($H54="",$K54=""),"",IFERROR($H54-$K54,"")))</f>
        <v/>
      </c>
      <c r="M54" s="14">
        <f>IF($A54="","",IF(OR($B54="",$C54=""),"",IFERROR($C54-$B54,"")))</f>
        <v/>
      </c>
      <c r="N54" s="19" t="n"/>
      <c r="O54" s="21" t="n"/>
      <c r="P54" s="24">
        <f>IF($A54="","",IF(OR($B54="",$C54="",$D54="",$E54="",$F54="",$G54="",$H54="",$I54="",$N54=""),"Check required inputs",IF($C54&lt;$B54,"Check date order",IF($J54="Check reason","Check reason list",IF($M54&gt;'Assumptions'!$B$7,"Check long decision time",IF(AND($I54="Price",$K54=""),"Check competitor premium",""))))))</f>
        <v/>
      </c>
    </row>
    <row r="55" ht="31" customHeight="1">
      <c r="A55" s="19" t="n"/>
      <c r="B55" s="34" t="n"/>
      <c r="C55" s="34" t="n"/>
      <c r="D55" s="21" t="n"/>
      <c r="E55" s="19" t="n"/>
      <c r="F55" s="19" t="n"/>
      <c r="G55" s="19" t="n"/>
      <c r="H55" s="35" t="n"/>
      <c r="I55" s="19" t="n"/>
      <c r="J55" s="16">
        <f>IF($A55="","",IFERROR(VLOOKUP($I55,'Assumptions'!$G$5:$H$13,2,FALSE),"Check reason"))</f>
        <v/>
      </c>
      <c r="K55" s="35" t="n"/>
      <c r="L55" s="33">
        <f>IF($A55="","",IF(OR($H55="",$K55=""),"",IFERROR($H55-$K55,"")))</f>
        <v/>
      </c>
      <c r="M55" s="17">
        <f>IF($A55="","",IF(OR($B55="",$C55=""),"",IFERROR($C55-$B55,"")))</f>
        <v/>
      </c>
      <c r="N55" s="19" t="n"/>
      <c r="O55" s="21" t="n"/>
      <c r="P55" s="23">
        <f>IF($A55="","",IF(OR($B55="",$C55="",$D55="",$E55="",$F55="",$G55="",$H55="",$I55="",$N55=""),"Check required inputs",IF($C55&lt;$B55,"Check date order",IF($J55="Check reason","Check reason list",IF($M55&gt;'Assumptions'!$B$7,"Check long decision time",IF(AND($I55="Price",$K55=""),"Check competitor premium",""))))))</f>
        <v/>
      </c>
    </row>
    <row r="56" ht="31" customHeight="1">
      <c r="A56" s="19" t="n"/>
      <c r="B56" s="34" t="n"/>
      <c r="C56" s="34" t="n"/>
      <c r="D56" s="21" t="n"/>
      <c r="E56" s="19" t="n"/>
      <c r="F56" s="19" t="n"/>
      <c r="G56" s="19" t="n"/>
      <c r="H56" s="35" t="n"/>
      <c r="I56" s="19" t="n"/>
      <c r="J56" s="13">
        <f>IF($A56="","",IFERROR(VLOOKUP($I56,'Assumptions'!$G$5:$H$13,2,FALSE),"Check reason"))</f>
        <v/>
      </c>
      <c r="K56" s="35" t="n"/>
      <c r="L56" s="32">
        <f>IF($A56="","",IF(OR($H56="",$K56=""),"",IFERROR($H56-$K56,"")))</f>
        <v/>
      </c>
      <c r="M56" s="14">
        <f>IF($A56="","",IF(OR($B56="",$C56=""),"",IFERROR($C56-$B56,"")))</f>
        <v/>
      </c>
      <c r="N56" s="19" t="n"/>
      <c r="O56" s="21" t="n"/>
      <c r="P56" s="24">
        <f>IF($A56="","",IF(OR($B56="",$C56="",$D56="",$E56="",$F56="",$G56="",$H56="",$I56="",$N56=""),"Check required inputs",IF($C56&lt;$B56,"Check date order",IF($J56="Check reason","Check reason list",IF($M56&gt;'Assumptions'!$B$7,"Check long decision time",IF(AND($I56="Price",$K56=""),"Check competitor premium",""))))))</f>
        <v/>
      </c>
    </row>
    <row r="57" ht="31" customHeight="1">
      <c r="A57" s="19" t="n"/>
      <c r="B57" s="34" t="n"/>
      <c r="C57" s="34" t="n"/>
      <c r="D57" s="21" t="n"/>
      <c r="E57" s="19" t="n"/>
      <c r="F57" s="19" t="n"/>
      <c r="G57" s="19" t="n"/>
      <c r="H57" s="35" t="n"/>
      <c r="I57" s="19" t="n"/>
      <c r="J57" s="16">
        <f>IF($A57="","",IFERROR(VLOOKUP($I57,'Assumptions'!$G$5:$H$13,2,FALSE),"Check reason"))</f>
        <v/>
      </c>
      <c r="K57" s="35" t="n"/>
      <c r="L57" s="33">
        <f>IF($A57="","",IF(OR($H57="",$K57=""),"",IFERROR($H57-$K57,"")))</f>
        <v/>
      </c>
      <c r="M57" s="17">
        <f>IF($A57="","",IF(OR($B57="",$C57=""),"",IFERROR($C57-$B57,"")))</f>
        <v/>
      </c>
      <c r="N57" s="19" t="n"/>
      <c r="O57" s="21" t="n"/>
      <c r="P57" s="23">
        <f>IF($A57="","",IF(OR($B57="",$C57="",$D57="",$E57="",$F57="",$G57="",$H57="",$I57="",$N57=""),"Check required inputs",IF($C57&lt;$B57,"Check date order",IF($J57="Check reason","Check reason list",IF($M57&gt;'Assumptions'!$B$7,"Check long decision time",IF(AND($I57="Price",$K57=""),"Check competitor premium",""))))))</f>
        <v/>
      </c>
    </row>
    <row r="58" ht="31" customHeight="1">
      <c r="A58" s="19" t="n"/>
      <c r="B58" s="34" t="n"/>
      <c r="C58" s="34" t="n"/>
      <c r="D58" s="21" t="n"/>
      <c r="E58" s="19" t="n"/>
      <c r="F58" s="19" t="n"/>
      <c r="G58" s="19" t="n"/>
      <c r="H58" s="35" t="n"/>
      <c r="I58" s="19" t="n"/>
      <c r="J58" s="13">
        <f>IF($A58="","",IFERROR(VLOOKUP($I58,'Assumptions'!$G$5:$H$13,2,FALSE),"Check reason"))</f>
        <v/>
      </c>
      <c r="K58" s="35" t="n"/>
      <c r="L58" s="32">
        <f>IF($A58="","",IF(OR($H58="",$K58=""),"",IFERROR($H58-$K58,"")))</f>
        <v/>
      </c>
      <c r="M58" s="14">
        <f>IF($A58="","",IF(OR($B58="",$C58=""),"",IFERROR($C58-$B58,"")))</f>
        <v/>
      </c>
      <c r="N58" s="19" t="n"/>
      <c r="O58" s="21" t="n"/>
      <c r="P58" s="24">
        <f>IF($A58="","",IF(OR($B58="",$C58="",$D58="",$E58="",$F58="",$G58="",$H58="",$I58="",$N58=""),"Check required inputs",IF($C58&lt;$B58,"Check date order",IF($J58="Check reason","Check reason list",IF($M58&gt;'Assumptions'!$B$7,"Check long decision time",IF(AND($I58="Price",$K58=""),"Check competitor premium",""))))))</f>
        <v/>
      </c>
    </row>
    <row r="59" ht="31" customHeight="1">
      <c r="A59" s="19" t="n"/>
      <c r="B59" s="34" t="n"/>
      <c r="C59" s="34" t="n"/>
      <c r="D59" s="21" t="n"/>
      <c r="E59" s="19" t="n"/>
      <c r="F59" s="19" t="n"/>
      <c r="G59" s="19" t="n"/>
      <c r="H59" s="35" t="n"/>
      <c r="I59" s="19" t="n"/>
      <c r="J59" s="16">
        <f>IF($A59="","",IFERROR(VLOOKUP($I59,'Assumptions'!$G$5:$H$13,2,FALSE),"Check reason"))</f>
        <v/>
      </c>
      <c r="K59" s="35" t="n"/>
      <c r="L59" s="33">
        <f>IF($A59="","",IF(OR($H59="",$K59=""),"",IFERROR($H59-$K59,"")))</f>
        <v/>
      </c>
      <c r="M59" s="17">
        <f>IF($A59="","",IF(OR($B59="",$C59=""),"",IFERROR($C59-$B59,"")))</f>
        <v/>
      </c>
      <c r="N59" s="19" t="n"/>
      <c r="O59" s="21" t="n"/>
      <c r="P59" s="23">
        <f>IF($A59="","",IF(OR($B59="",$C59="",$D59="",$E59="",$F59="",$G59="",$H59="",$I59="",$N59=""),"Check required inputs",IF($C59&lt;$B59,"Check date order",IF($J59="Check reason","Check reason list",IF($M59&gt;'Assumptions'!$B$7,"Check long decision time",IF(AND($I59="Price",$K59=""),"Check competitor premium",""))))))</f>
        <v/>
      </c>
    </row>
    <row r="60" ht="31" customHeight="1">
      <c r="A60" s="19" t="n"/>
      <c r="B60" s="34" t="n"/>
      <c r="C60" s="34" t="n"/>
      <c r="D60" s="21" t="n"/>
      <c r="E60" s="19" t="n"/>
      <c r="F60" s="19" t="n"/>
      <c r="G60" s="19" t="n"/>
      <c r="H60" s="35" t="n"/>
      <c r="I60" s="19" t="n"/>
      <c r="J60" s="13">
        <f>IF($A60="","",IFERROR(VLOOKUP($I60,'Assumptions'!$G$5:$H$13,2,FALSE),"Check reason"))</f>
        <v/>
      </c>
      <c r="K60" s="35" t="n"/>
      <c r="L60" s="32">
        <f>IF($A60="","",IF(OR($H60="",$K60=""),"",IFERROR($H60-$K60,"")))</f>
        <v/>
      </c>
      <c r="M60" s="14">
        <f>IF($A60="","",IF(OR($B60="",$C60=""),"",IFERROR($C60-$B60,"")))</f>
        <v/>
      </c>
      <c r="N60" s="19" t="n"/>
      <c r="O60" s="21" t="n"/>
      <c r="P60" s="24">
        <f>IF($A60="","",IF(OR($B60="",$C60="",$D60="",$E60="",$F60="",$G60="",$H60="",$I60="",$N60=""),"Check required inputs",IF($C60&lt;$B60,"Check date order",IF($J60="Check reason","Check reason list",IF($M60&gt;'Assumptions'!$B$7,"Check long decision time",IF(AND($I60="Price",$K60=""),"Check competitor premium",""))))))</f>
        <v/>
      </c>
    </row>
    <row r="61" ht="31" customHeight="1">
      <c r="A61" s="19" t="n"/>
      <c r="B61" s="34" t="n"/>
      <c r="C61" s="34" t="n"/>
      <c r="D61" s="21" t="n"/>
      <c r="E61" s="19" t="n"/>
      <c r="F61" s="19" t="n"/>
      <c r="G61" s="19" t="n"/>
      <c r="H61" s="35" t="n"/>
      <c r="I61" s="19" t="n"/>
      <c r="J61" s="16">
        <f>IF($A61="","",IFERROR(VLOOKUP($I61,'Assumptions'!$G$5:$H$13,2,FALSE),"Check reason"))</f>
        <v/>
      </c>
      <c r="K61" s="35" t="n"/>
      <c r="L61" s="33">
        <f>IF($A61="","",IF(OR($H61="",$K61=""),"",IFERROR($H61-$K61,"")))</f>
        <v/>
      </c>
      <c r="M61" s="17">
        <f>IF($A61="","",IF(OR($B61="",$C61=""),"",IFERROR($C61-$B61,"")))</f>
        <v/>
      </c>
      <c r="N61" s="19" t="n"/>
      <c r="O61" s="21" t="n"/>
      <c r="P61" s="23">
        <f>IF($A61="","",IF(OR($B61="",$C61="",$D61="",$E61="",$F61="",$G61="",$H61="",$I61="",$N61=""),"Check required inputs",IF($C61&lt;$B61,"Check date order",IF($J61="Check reason","Check reason list",IF($M61&gt;'Assumptions'!$B$7,"Check long decision time",IF(AND($I61="Price",$K61=""),"Check competitor premium",""))))))</f>
        <v/>
      </c>
    </row>
    <row r="62" ht="31" customHeight="1">
      <c r="A62" s="19" t="n"/>
      <c r="B62" s="34" t="n"/>
      <c r="C62" s="34" t="n"/>
      <c r="D62" s="21" t="n"/>
      <c r="E62" s="19" t="n"/>
      <c r="F62" s="19" t="n"/>
      <c r="G62" s="19" t="n"/>
      <c r="H62" s="35" t="n"/>
      <c r="I62" s="19" t="n"/>
      <c r="J62" s="13">
        <f>IF($A62="","",IFERROR(VLOOKUP($I62,'Assumptions'!$G$5:$H$13,2,FALSE),"Check reason"))</f>
        <v/>
      </c>
      <c r="K62" s="35" t="n"/>
      <c r="L62" s="32">
        <f>IF($A62="","",IF(OR($H62="",$K62=""),"",IFERROR($H62-$K62,"")))</f>
        <v/>
      </c>
      <c r="M62" s="14">
        <f>IF($A62="","",IF(OR($B62="",$C62=""),"",IFERROR($C62-$B62,"")))</f>
        <v/>
      </c>
      <c r="N62" s="19" t="n"/>
      <c r="O62" s="21" t="n"/>
      <c r="P62" s="24">
        <f>IF($A62="","",IF(OR($B62="",$C62="",$D62="",$E62="",$F62="",$G62="",$H62="",$I62="",$N62=""),"Check required inputs",IF($C62&lt;$B62,"Check date order",IF($J62="Check reason","Check reason list",IF($M62&gt;'Assumptions'!$B$7,"Check long decision time",IF(AND($I62="Price",$K62=""),"Check competitor premium",""))))))</f>
        <v/>
      </c>
    </row>
    <row r="63" ht="31" customHeight="1">
      <c r="A63" s="19" t="n"/>
      <c r="B63" s="34" t="n"/>
      <c r="C63" s="34" t="n"/>
      <c r="D63" s="21" t="n"/>
      <c r="E63" s="19" t="n"/>
      <c r="F63" s="19" t="n"/>
      <c r="G63" s="19" t="n"/>
      <c r="H63" s="35" t="n"/>
      <c r="I63" s="19" t="n"/>
      <c r="J63" s="16">
        <f>IF($A63="","",IFERROR(VLOOKUP($I63,'Assumptions'!$G$5:$H$13,2,FALSE),"Check reason"))</f>
        <v/>
      </c>
      <c r="K63" s="35" t="n"/>
      <c r="L63" s="33">
        <f>IF($A63="","",IF(OR($H63="",$K63=""),"",IFERROR($H63-$K63,"")))</f>
        <v/>
      </c>
      <c r="M63" s="17">
        <f>IF($A63="","",IF(OR($B63="",$C63=""),"",IFERROR($C63-$B63,"")))</f>
        <v/>
      </c>
      <c r="N63" s="19" t="n"/>
      <c r="O63" s="21" t="n"/>
      <c r="P63" s="23">
        <f>IF($A63="","",IF(OR($B63="",$C63="",$D63="",$E63="",$F63="",$G63="",$H63="",$I63="",$N63=""),"Check required inputs",IF($C63&lt;$B63,"Check date order",IF($J63="Check reason","Check reason list",IF($M63&gt;'Assumptions'!$B$7,"Check long decision time",IF(AND($I63="Price",$K63=""),"Check competitor premium",""))))))</f>
        <v/>
      </c>
    </row>
    <row r="64" ht="31" customHeight="1">
      <c r="A64" s="19" t="n"/>
      <c r="B64" s="34" t="n"/>
      <c r="C64" s="34" t="n"/>
      <c r="D64" s="21" t="n"/>
      <c r="E64" s="19" t="n"/>
      <c r="F64" s="19" t="n"/>
      <c r="G64" s="19" t="n"/>
      <c r="H64" s="35" t="n"/>
      <c r="I64" s="19" t="n"/>
      <c r="J64" s="13">
        <f>IF($A64="","",IFERROR(VLOOKUP($I64,'Assumptions'!$G$5:$H$13,2,FALSE),"Check reason"))</f>
        <v/>
      </c>
      <c r="K64" s="35" t="n"/>
      <c r="L64" s="32">
        <f>IF($A64="","",IF(OR($H64="",$K64=""),"",IFERROR($H64-$K64,"")))</f>
        <v/>
      </c>
      <c r="M64" s="14">
        <f>IF($A64="","",IF(OR($B64="",$C64=""),"",IFERROR($C64-$B64,"")))</f>
        <v/>
      </c>
      <c r="N64" s="19" t="n"/>
      <c r="O64" s="21" t="n"/>
      <c r="P64" s="24">
        <f>IF($A64="","",IF(OR($B64="",$C64="",$D64="",$E64="",$F64="",$G64="",$H64="",$I64="",$N64=""),"Check required inputs",IF($C64&lt;$B64,"Check date order",IF($J64="Check reason","Check reason list",IF($M64&gt;'Assumptions'!$B$7,"Check long decision time",IF(AND($I64="Price",$K64=""),"Check competitor premium",""))))))</f>
        <v/>
      </c>
    </row>
    <row r="65" ht="31" customHeight="1">
      <c r="A65" s="19" t="n"/>
      <c r="B65" s="34" t="n"/>
      <c r="C65" s="34" t="n"/>
      <c r="D65" s="21" t="n"/>
      <c r="E65" s="19" t="n"/>
      <c r="F65" s="19" t="n"/>
      <c r="G65" s="19" t="n"/>
      <c r="H65" s="35" t="n"/>
      <c r="I65" s="19" t="n"/>
      <c r="J65" s="16">
        <f>IF($A65="","",IFERROR(VLOOKUP($I65,'Assumptions'!$G$5:$H$13,2,FALSE),"Check reason"))</f>
        <v/>
      </c>
      <c r="K65" s="35" t="n"/>
      <c r="L65" s="33">
        <f>IF($A65="","",IF(OR($H65="",$K65=""),"",IFERROR($H65-$K65,"")))</f>
        <v/>
      </c>
      <c r="M65" s="17">
        <f>IF($A65="","",IF(OR($B65="",$C65=""),"",IFERROR($C65-$B65,"")))</f>
        <v/>
      </c>
      <c r="N65" s="19" t="n"/>
      <c r="O65" s="21" t="n"/>
      <c r="P65" s="23">
        <f>IF($A65="","",IF(OR($B65="",$C65="",$D65="",$E65="",$F65="",$G65="",$H65="",$I65="",$N65=""),"Check required inputs",IF($C65&lt;$B65,"Check date order",IF($J65="Check reason","Check reason list",IF($M65&gt;'Assumptions'!$B$7,"Check long decision time",IF(AND($I65="Price",$K65=""),"Check competitor premium",""))))))</f>
        <v/>
      </c>
    </row>
    <row r="66" ht="31" customHeight="1">
      <c r="A66" s="19" t="n"/>
      <c r="B66" s="34" t="n"/>
      <c r="C66" s="34" t="n"/>
      <c r="D66" s="21" t="n"/>
      <c r="E66" s="19" t="n"/>
      <c r="F66" s="19" t="n"/>
      <c r="G66" s="19" t="n"/>
      <c r="H66" s="35" t="n"/>
      <c r="I66" s="19" t="n"/>
      <c r="J66" s="13">
        <f>IF($A66="","",IFERROR(VLOOKUP($I66,'Assumptions'!$G$5:$H$13,2,FALSE),"Check reason"))</f>
        <v/>
      </c>
      <c r="K66" s="35" t="n"/>
      <c r="L66" s="32">
        <f>IF($A66="","",IF(OR($H66="",$K66=""),"",IFERROR($H66-$K66,"")))</f>
        <v/>
      </c>
      <c r="M66" s="14">
        <f>IF($A66="","",IF(OR($B66="",$C66=""),"",IFERROR($C66-$B66,"")))</f>
        <v/>
      </c>
      <c r="N66" s="19" t="n"/>
      <c r="O66" s="21" t="n"/>
      <c r="P66" s="24">
        <f>IF($A66="","",IF(OR($B66="",$C66="",$D66="",$E66="",$F66="",$G66="",$H66="",$I66="",$N66=""),"Check required inputs",IF($C66&lt;$B66,"Check date order",IF($J66="Check reason","Check reason list",IF($M66&gt;'Assumptions'!$B$7,"Check long decision time",IF(AND($I66="Price",$K66=""),"Check competitor premium",""))))))</f>
        <v/>
      </c>
    </row>
    <row r="67" ht="31" customHeight="1">
      <c r="A67" s="19" t="n"/>
      <c r="B67" s="34" t="n"/>
      <c r="C67" s="34" t="n"/>
      <c r="D67" s="21" t="n"/>
      <c r="E67" s="19" t="n"/>
      <c r="F67" s="19" t="n"/>
      <c r="G67" s="19" t="n"/>
      <c r="H67" s="35" t="n"/>
      <c r="I67" s="19" t="n"/>
      <c r="J67" s="16">
        <f>IF($A67="","",IFERROR(VLOOKUP($I67,'Assumptions'!$G$5:$H$13,2,FALSE),"Check reason"))</f>
        <v/>
      </c>
      <c r="K67" s="35" t="n"/>
      <c r="L67" s="33">
        <f>IF($A67="","",IF(OR($H67="",$K67=""),"",IFERROR($H67-$K67,"")))</f>
        <v/>
      </c>
      <c r="M67" s="17">
        <f>IF($A67="","",IF(OR($B67="",$C67=""),"",IFERROR($C67-$B67,"")))</f>
        <v/>
      </c>
      <c r="N67" s="19" t="n"/>
      <c r="O67" s="21" t="n"/>
      <c r="P67" s="23">
        <f>IF($A67="","",IF(OR($B67="",$C67="",$D67="",$E67="",$F67="",$G67="",$H67="",$I67="",$N67=""),"Check required inputs",IF($C67&lt;$B67,"Check date order",IF($J67="Check reason","Check reason list",IF($M67&gt;'Assumptions'!$B$7,"Check long decision time",IF(AND($I67="Price",$K67=""),"Check competitor premium",""))))))</f>
        <v/>
      </c>
    </row>
    <row r="68" ht="31" customHeight="1">
      <c r="A68" s="19" t="n"/>
      <c r="B68" s="34" t="n"/>
      <c r="C68" s="34" t="n"/>
      <c r="D68" s="21" t="n"/>
      <c r="E68" s="19" t="n"/>
      <c r="F68" s="19" t="n"/>
      <c r="G68" s="19" t="n"/>
      <c r="H68" s="35" t="n"/>
      <c r="I68" s="19" t="n"/>
      <c r="J68" s="13">
        <f>IF($A68="","",IFERROR(VLOOKUP($I68,'Assumptions'!$G$5:$H$13,2,FALSE),"Check reason"))</f>
        <v/>
      </c>
      <c r="K68" s="35" t="n"/>
      <c r="L68" s="32">
        <f>IF($A68="","",IF(OR($H68="",$K68=""),"",IFERROR($H68-$K68,"")))</f>
        <v/>
      </c>
      <c r="M68" s="14">
        <f>IF($A68="","",IF(OR($B68="",$C68=""),"",IFERROR($C68-$B68,"")))</f>
        <v/>
      </c>
      <c r="N68" s="19" t="n"/>
      <c r="O68" s="21" t="n"/>
      <c r="P68" s="24">
        <f>IF($A68="","",IF(OR($B68="",$C68="",$D68="",$E68="",$F68="",$G68="",$H68="",$I68="",$N68=""),"Check required inputs",IF($C68&lt;$B68,"Check date order",IF($J68="Check reason","Check reason list",IF($M68&gt;'Assumptions'!$B$7,"Check long decision time",IF(AND($I68="Price",$K68=""),"Check competitor premium",""))))))</f>
        <v/>
      </c>
    </row>
    <row r="69" ht="31" customHeight="1">
      <c r="A69" s="19" t="n"/>
      <c r="B69" s="34" t="n"/>
      <c r="C69" s="34" t="n"/>
      <c r="D69" s="21" t="n"/>
      <c r="E69" s="19" t="n"/>
      <c r="F69" s="19" t="n"/>
      <c r="G69" s="19" t="n"/>
      <c r="H69" s="35" t="n"/>
      <c r="I69" s="19" t="n"/>
      <c r="J69" s="16">
        <f>IF($A69="","",IFERROR(VLOOKUP($I69,'Assumptions'!$G$5:$H$13,2,FALSE),"Check reason"))</f>
        <v/>
      </c>
      <c r="K69" s="35" t="n"/>
      <c r="L69" s="33">
        <f>IF($A69="","",IF(OR($H69="",$K69=""),"",IFERROR($H69-$K69,"")))</f>
        <v/>
      </c>
      <c r="M69" s="17">
        <f>IF($A69="","",IF(OR($B69="",$C69=""),"",IFERROR($C69-$B69,"")))</f>
        <v/>
      </c>
      <c r="N69" s="19" t="n"/>
      <c r="O69" s="21" t="n"/>
      <c r="P69" s="23">
        <f>IF($A69="","",IF(OR($B69="",$C69="",$D69="",$E69="",$F69="",$G69="",$H69="",$I69="",$N69=""),"Check required inputs",IF($C69&lt;$B69,"Check date order",IF($J69="Check reason","Check reason list",IF($M69&gt;'Assumptions'!$B$7,"Check long decision time",IF(AND($I69="Price",$K69=""),"Check competitor premium",""))))))</f>
        <v/>
      </c>
    </row>
    <row r="70" ht="31" customHeight="1">
      <c r="A70" s="19" t="n"/>
      <c r="B70" s="34" t="n"/>
      <c r="C70" s="34" t="n"/>
      <c r="D70" s="21" t="n"/>
      <c r="E70" s="19" t="n"/>
      <c r="F70" s="19" t="n"/>
      <c r="G70" s="19" t="n"/>
      <c r="H70" s="35" t="n"/>
      <c r="I70" s="19" t="n"/>
      <c r="J70" s="13">
        <f>IF($A70="","",IFERROR(VLOOKUP($I70,'Assumptions'!$G$5:$H$13,2,FALSE),"Check reason"))</f>
        <v/>
      </c>
      <c r="K70" s="35" t="n"/>
      <c r="L70" s="32">
        <f>IF($A70="","",IF(OR($H70="",$K70=""),"",IFERROR($H70-$K70,"")))</f>
        <v/>
      </c>
      <c r="M70" s="14">
        <f>IF($A70="","",IF(OR($B70="",$C70=""),"",IFERROR($C70-$B70,"")))</f>
        <v/>
      </c>
      <c r="N70" s="19" t="n"/>
      <c r="O70" s="21" t="n"/>
      <c r="P70" s="24">
        <f>IF($A70="","",IF(OR($B70="",$C70="",$D70="",$E70="",$F70="",$G70="",$H70="",$I70="",$N70=""),"Check required inputs",IF($C70&lt;$B70,"Check date order",IF($J70="Check reason","Check reason list",IF($M70&gt;'Assumptions'!$B$7,"Check long decision time",IF(AND($I70="Price",$K70=""),"Check competitor premium",""))))))</f>
        <v/>
      </c>
    </row>
    <row r="71" ht="31" customHeight="1">
      <c r="A71" s="19" t="n"/>
      <c r="B71" s="34" t="n"/>
      <c r="C71" s="34" t="n"/>
      <c r="D71" s="21" t="n"/>
      <c r="E71" s="19" t="n"/>
      <c r="F71" s="19" t="n"/>
      <c r="G71" s="19" t="n"/>
      <c r="H71" s="35" t="n"/>
      <c r="I71" s="19" t="n"/>
      <c r="J71" s="16">
        <f>IF($A71="","",IFERROR(VLOOKUP($I71,'Assumptions'!$G$5:$H$13,2,FALSE),"Check reason"))</f>
        <v/>
      </c>
      <c r="K71" s="35" t="n"/>
      <c r="L71" s="33">
        <f>IF($A71="","",IF(OR($H71="",$K71=""),"",IFERROR($H71-$K71,"")))</f>
        <v/>
      </c>
      <c r="M71" s="17">
        <f>IF($A71="","",IF(OR($B71="",$C71=""),"",IFERROR($C71-$B71,"")))</f>
        <v/>
      </c>
      <c r="N71" s="19" t="n"/>
      <c r="O71" s="21" t="n"/>
      <c r="P71" s="23">
        <f>IF($A71="","",IF(OR($B71="",$C71="",$D71="",$E71="",$F71="",$G71="",$H71="",$I71="",$N71=""),"Check required inputs",IF($C71&lt;$B71,"Check date order",IF($J71="Check reason","Check reason list",IF($M71&gt;'Assumptions'!$B$7,"Check long decision time",IF(AND($I71="Price",$K71=""),"Check competitor premium",""))))))</f>
        <v/>
      </c>
    </row>
    <row r="72" ht="31" customHeight="1">
      <c r="A72" s="19" t="n"/>
      <c r="B72" s="34" t="n"/>
      <c r="C72" s="34" t="n"/>
      <c r="D72" s="21" t="n"/>
      <c r="E72" s="19" t="n"/>
      <c r="F72" s="19" t="n"/>
      <c r="G72" s="19" t="n"/>
      <c r="H72" s="35" t="n"/>
      <c r="I72" s="19" t="n"/>
      <c r="J72" s="13">
        <f>IF($A72="","",IFERROR(VLOOKUP($I72,'Assumptions'!$G$5:$H$13,2,FALSE),"Check reason"))</f>
        <v/>
      </c>
      <c r="K72" s="35" t="n"/>
      <c r="L72" s="32">
        <f>IF($A72="","",IF(OR($H72="",$K72=""),"",IFERROR($H72-$K72,"")))</f>
        <v/>
      </c>
      <c r="M72" s="14">
        <f>IF($A72="","",IF(OR($B72="",$C72=""),"",IFERROR($C72-$B72,"")))</f>
        <v/>
      </c>
      <c r="N72" s="19" t="n"/>
      <c r="O72" s="21" t="n"/>
      <c r="P72" s="24">
        <f>IF($A72="","",IF(OR($B72="",$C72="",$D72="",$E72="",$F72="",$G72="",$H72="",$I72="",$N72=""),"Check required inputs",IF($C72&lt;$B72,"Check date order",IF($J72="Check reason","Check reason list",IF($M72&gt;'Assumptions'!$B$7,"Check long decision time",IF(AND($I72="Price",$K72=""),"Check competitor premium",""))))))</f>
        <v/>
      </c>
    </row>
    <row r="73" ht="31" customHeight="1">
      <c r="A73" s="19" t="n"/>
      <c r="B73" s="34" t="n"/>
      <c r="C73" s="34" t="n"/>
      <c r="D73" s="21" t="n"/>
      <c r="E73" s="19" t="n"/>
      <c r="F73" s="19" t="n"/>
      <c r="G73" s="19" t="n"/>
      <c r="H73" s="35" t="n"/>
      <c r="I73" s="19" t="n"/>
      <c r="J73" s="16">
        <f>IF($A73="","",IFERROR(VLOOKUP($I73,'Assumptions'!$G$5:$H$13,2,FALSE),"Check reason"))</f>
        <v/>
      </c>
      <c r="K73" s="35" t="n"/>
      <c r="L73" s="33">
        <f>IF($A73="","",IF(OR($H73="",$K73=""),"",IFERROR($H73-$K73,"")))</f>
        <v/>
      </c>
      <c r="M73" s="17">
        <f>IF($A73="","",IF(OR($B73="",$C73=""),"",IFERROR($C73-$B73,"")))</f>
        <v/>
      </c>
      <c r="N73" s="19" t="n"/>
      <c r="O73" s="21" t="n"/>
      <c r="P73" s="23">
        <f>IF($A73="","",IF(OR($B73="",$C73="",$D73="",$E73="",$F73="",$G73="",$H73="",$I73="",$N73=""),"Check required inputs",IF($C73&lt;$B73,"Check date order",IF($J73="Check reason","Check reason list",IF($M73&gt;'Assumptions'!$B$7,"Check long decision time",IF(AND($I73="Price",$K73=""),"Check competitor premium",""))))))</f>
        <v/>
      </c>
    </row>
    <row r="74" ht="31" customHeight="1">
      <c r="A74" s="19" t="n"/>
      <c r="B74" s="34" t="n"/>
      <c r="C74" s="34" t="n"/>
      <c r="D74" s="21" t="n"/>
      <c r="E74" s="19" t="n"/>
      <c r="F74" s="19" t="n"/>
      <c r="G74" s="19" t="n"/>
      <c r="H74" s="35" t="n"/>
      <c r="I74" s="19" t="n"/>
      <c r="J74" s="13">
        <f>IF($A74="","",IFERROR(VLOOKUP($I74,'Assumptions'!$G$5:$H$13,2,FALSE),"Check reason"))</f>
        <v/>
      </c>
      <c r="K74" s="35" t="n"/>
      <c r="L74" s="32">
        <f>IF($A74="","",IF(OR($H74="",$K74=""),"",IFERROR($H74-$K74,"")))</f>
        <v/>
      </c>
      <c r="M74" s="14">
        <f>IF($A74="","",IF(OR($B74="",$C74=""),"",IFERROR($C74-$B74,"")))</f>
        <v/>
      </c>
      <c r="N74" s="19" t="n"/>
      <c r="O74" s="21" t="n"/>
      <c r="P74" s="24">
        <f>IF($A74="","",IF(OR($B74="",$C74="",$D74="",$E74="",$F74="",$G74="",$H74="",$I74="",$N74=""),"Check required inputs",IF($C74&lt;$B74,"Check date order",IF($J74="Check reason","Check reason list",IF($M74&gt;'Assumptions'!$B$7,"Check long decision time",IF(AND($I74="Price",$K74=""),"Check competitor premium",""))))))</f>
        <v/>
      </c>
    </row>
    <row r="75" ht="31" customHeight="1">
      <c r="A75" s="19" t="n"/>
      <c r="B75" s="34" t="n"/>
      <c r="C75" s="34" t="n"/>
      <c r="D75" s="21" t="n"/>
      <c r="E75" s="19" t="n"/>
      <c r="F75" s="19" t="n"/>
      <c r="G75" s="19" t="n"/>
      <c r="H75" s="35" t="n"/>
      <c r="I75" s="19" t="n"/>
      <c r="J75" s="16">
        <f>IF($A75="","",IFERROR(VLOOKUP($I75,'Assumptions'!$G$5:$H$13,2,FALSE),"Check reason"))</f>
        <v/>
      </c>
      <c r="K75" s="35" t="n"/>
      <c r="L75" s="33">
        <f>IF($A75="","",IF(OR($H75="",$K75=""),"",IFERROR($H75-$K75,"")))</f>
        <v/>
      </c>
      <c r="M75" s="17">
        <f>IF($A75="","",IF(OR($B75="",$C75=""),"",IFERROR($C75-$B75,"")))</f>
        <v/>
      </c>
      <c r="N75" s="19" t="n"/>
      <c r="O75" s="21" t="n"/>
      <c r="P75" s="23">
        <f>IF($A75="","",IF(OR($B75="",$C75="",$D75="",$E75="",$F75="",$G75="",$H75="",$I75="",$N75=""),"Check required inputs",IF($C75&lt;$B75,"Check date order",IF($J75="Check reason","Check reason list",IF($M75&gt;'Assumptions'!$B$7,"Check long decision time",IF(AND($I75="Price",$K75=""),"Check competitor premium",""))))))</f>
        <v/>
      </c>
    </row>
    <row r="76" ht="31" customHeight="1">
      <c r="A76" s="19" t="n"/>
      <c r="B76" s="34" t="n"/>
      <c r="C76" s="34" t="n"/>
      <c r="D76" s="21" t="n"/>
      <c r="E76" s="19" t="n"/>
      <c r="F76" s="19" t="n"/>
      <c r="G76" s="19" t="n"/>
      <c r="H76" s="35" t="n"/>
      <c r="I76" s="19" t="n"/>
      <c r="J76" s="13">
        <f>IF($A76="","",IFERROR(VLOOKUP($I76,'Assumptions'!$G$5:$H$13,2,FALSE),"Check reason"))</f>
        <v/>
      </c>
      <c r="K76" s="35" t="n"/>
      <c r="L76" s="32">
        <f>IF($A76="","",IF(OR($H76="",$K76=""),"",IFERROR($H76-$K76,"")))</f>
        <v/>
      </c>
      <c r="M76" s="14">
        <f>IF($A76="","",IF(OR($B76="",$C76=""),"",IFERROR($C76-$B76,"")))</f>
        <v/>
      </c>
      <c r="N76" s="19" t="n"/>
      <c r="O76" s="21" t="n"/>
      <c r="P76" s="24">
        <f>IF($A76="","",IF(OR($B76="",$C76="",$D76="",$E76="",$F76="",$G76="",$H76="",$I76="",$N76=""),"Check required inputs",IF($C76&lt;$B76,"Check date order",IF($J76="Check reason","Check reason list",IF($M76&gt;'Assumptions'!$B$7,"Check long decision time",IF(AND($I76="Price",$K76=""),"Check competitor premium",""))))))</f>
        <v/>
      </c>
    </row>
    <row r="77" ht="31" customHeight="1">
      <c r="A77" s="19" t="n"/>
      <c r="B77" s="34" t="n"/>
      <c r="C77" s="34" t="n"/>
      <c r="D77" s="21" t="n"/>
      <c r="E77" s="19" t="n"/>
      <c r="F77" s="19" t="n"/>
      <c r="G77" s="19" t="n"/>
      <c r="H77" s="35" t="n"/>
      <c r="I77" s="19" t="n"/>
      <c r="J77" s="16">
        <f>IF($A77="","",IFERROR(VLOOKUP($I77,'Assumptions'!$G$5:$H$13,2,FALSE),"Check reason"))</f>
        <v/>
      </c>
      <c r="K77" s="35" t="n"/>
      <c r="L77" s="33">
        <f>IF($A77="","",IF(OR($H77="",$K77=""),"",IFERROR($H77-$K77,"")))</f>
        <v/>
      </c>
      <c r="M77" s="17">
        <f>IF($A77="","",IF(OR($B77="",$C77=""),"",IFERROR($C77-$B77,"")))</f>
        <v/>
      </c>
      <c r="N77" s="19" t="n"/>
      <c r="O77" s="21" t="n"/>
      <c r="P77" s="23">
        <f>IF($A77="","",IF(OR($B77="",$C77="",$D77="",$E77="",$F77="",$G77="",$H77="",$I77="",$N77=""),"Check required inputs",IF($C77&lt;$B77,"Check date order",IF($J77="Check reason","Check reason list",IF($M77&gt;'Assumptions'!$B$7,"Check long decision time",IF(AND($I77="Price",$K77=""),"Check competitor premium",""))))))</f>
        <v/>
      </c>
    </row>
    <row r="78" ht="31" customHeight="1">
      <c r="A78" s="19" t="n"/>
      <c r="B78" s="34" t="n"/>
      <c r="C78" s="34" t="n"/>
      <c r="D78" s="21" t="n"/>
      <c r="E78" s="19" t="n"/>
      <c r="F78" s="19" t="n"/>
      <c r="G78" s="19" t="n"/>
      <c r="H78" s="35" t="n"/>
      <c r="I78" s="19" t="n"/>
      <c r="J78" s="13">
        <f>IF($A78="","",IFERROR(VLOOKUP($I78,'Assumptions'!$G$5:$H$13,2,FALSE),"Check reason"))</f>
        <v/>
      </c>
      <c r="K78" s="35" t="n"/>
      <c r="L78" s="32">
        <f>IF($A78="","",IF(OR($H78="",$K78=""),"",IFERROR($H78-$K78,"")))</f>
        <v/>
      </c>
      <c r="M78" s="14">
        <f>IF($A78="","",IF(OR($B78="",$C78=""),"",IFERROR($C78-$B78,"")))</f>
        <v/>
      </c>
      <c r="N78" s="19" t="n"/>
      <c r="O78" s="21" t="n"/>
      <c r="P78" s="24">
        <f>IF($A78="","",IF(OR($B78="",$C78="",$D78="",$E78="",$F78="",$G78="",$H78="",$I78="",$N78=""),"Check required inputs",IF($C78&lt;$B78,"Check date order",IF($J78="Check reason","Check reason list",IF($M78&gt;'Assumptions'!$B$7,"Check long decision time",IF(AND($I78="Price",$K78=""),"Check competitor premium",""))))))</f>
        <v/>
      </c>
    </row>
    <row r="79" ht="31" customHeight="1">
      <c r="A79" s="19" t="n"/>
      <c r="B79" s="34" t="n"/>
      <c r="C79" s="34" t="n"/>
      <c r="D79" s="21" t="n"/>
      <c r="E79" s="19" t="n"/>
      <c r="F79" s="19" t="n"/>
      <c r="G79" s="19" t="n"/>
      <c r="H79" s="35" t="n"/>
      <c r="I79" s="19" t="n"/>
      <c r="J79" s="16">
        <f>IF($A79="","",IFERROR(VLOOKUP($I79,'Assumptions'!$G$5:$H$13,2,FALSE),"Check reason"))</f>
        <v/>
      </c>
      <c r="K79" s="35" t="n"/>
      <c r="L79" s="33">
        <f>IF($A79="","",IF(OR($H79="",$K79=""),"",IFERROR($H79-$K79,"")))</f>
        <v/>
      </c>
      <c r="M79" s="17">
        <f>IF($A79="","",IF(OR($B79="",$C79=""),"",IFERROR($C79-$B79,"")))</f>
        <v/>
      </c>
      <c r="N79" s="19" t="n"/>
      <c r="O79" s="21" t="n"/>
      <c r="P79" s="23">
        <f>IF($A79="","",IF(OR($B79="",$C79="",$D79="",$E79="",$F79="",$G79="",$H79="",$I79="",$N79=""),"Check required inputs",IF($C79&lt;$B79,"Check date order",IF($J79="Check reason","Check reason list",IF($M79&gt;'Assumptions'!$B$7,"Check long decision time",IF(AND($I79="Price",$K79=""),"Check competitor premium",""))))))</f>
        <v/>
      </c>
    </row>
    <row r="80" ht="31" customHeight="1">
      <c r="A80" s="19" t="n"/>
      <c r="B80" s="34" t="n"/>
      <c r="C80" s="34" t="n"/>
      <c r="D80" s="21" t="n"/>
      <c r="E80" s="19" t="n"/>
      <c r="F80" s="19" t="n"/>
      <c r="G80" s="19" t="n"/>
      <c r="H80" s="35" t="n"/>
      <c r="I80" s="19" t="n"/>
      <c r="J80" s="13">
        <f>IF($A80="","",IFERROR(VLOOKUP($I80,'Assumptions'!$G$5:$H$13,2,FALSE),"Check reason"))</f>
        <v/>
      </c>
      <c r="K80" s="35" t="n"/>
      <c r="L80" s="32">
        <f>IF($A80="","",IF(OR($H80="",$K80=""),"",IFERROR($H80-$K80,"")))</f>
        <v/>
      </c>
      <c r="M80" s="14">
        <f>IF($A80="","",IF(OR($B80="",$C80=""),"",IFERROR($C80-$B80,"")))</f>
        <v/>
      </c>
      <c r="N80" s="19" t="n"/>
      <c r="O80" s="21" t="n"/>
      <c r="P80" s="24">
        <f>IF($A80="","",IF(OR($B80="",$C80="",$D80="",$E80="",$F80="",$G80="",$H80="",$I80="",$N80=""),"Check required inputs",IF($C80&lt;$B80,"Check date order",IF($J80="Check reason","Check reason list",IF($M80&gt;'Assumptions'!$B$7,"Check long decision time",IF(AND($I80="Price",$K80=""),"Check competitor premium",""))))))</f>
        <v/>
      </c>
    </row>
    <row r="81" ht="31" customHeight="1">
      <c r="A81" s="19" t="n"/>
      <c r="B81" s="34" t="n"/>
      <c r="C81" s="34" t="n"/>
      <c r="D81" s="21" t="n"/>
      <c r="E81" s="19" t="n"/>
      <c r="F81" s="19" t="n"/>
      <c r="G81" s="19" t="n"/>
      <c r="H81" s="35" t="n"/>
      <c r="I81" s="19" t="n"/>
      <c r="J81" s="16">
        <f>IF($A81="","",IFERROR(VLOOKUP($I81,'Assumptions'!$G$5:$H$13,2,FALSE),"Check reason"))</f>
        <v/>
      </c>
      <c r="K81" s="35" t="n"/>
      <c r="L81" s="33">
        <f>IF($A81="","",IF(OR($H81="",$K81=""),"",IFERROR($H81-$K81,"")))</f>
        <v/>
      </c>
      <c r="M81" s="17">
        <f>IF($A81="","",IF(OR($B81="",$C81=""),"",IFERROR($C81-$B81,"")))</f>
        <v/>
      </c>
      <c r="N81" s="19" t="n"/>
      <c r="O81" s="21" t="n"/>
      <c r="P81" s="23">
        <f>IF($A81="","",IF(OR($B81="",$C81="",$D81="",$E81="",$F81="",$G81="",$H81="",$I81="",$N81=""),"Check required inputs",IF($C81&lt;$B81,"Check date order",IF($J81="Check reason","Check reason list",IF($M81&gt;'Assumptions'!$B$7,"Check long decision time",IF(AND($I81="Price",$K81=""),"Check competitor premium",""))))))</f>
        <v/>
      </c>
    </row>
    <row r="82" ht="31" customHeight="1">
      <c r="A82" s="19" t="n"/>
      <c r="B82" s="34" t="n"/>
      <c r="C82" s="34" t="n"/>
      <c r="D82" s="21" t="n"/>
      <c r="E82" s="19" t="n"/>
      <c r="F82" s="19" t="n"/>
      <c r="G82" s="19" t="n"/>
      <c r="H82" s="35" t="n"/>
      <c r="I82" s="19" t="n"/>
      <c r="J82" s="13">
        <f>IF($A82="","",IFERROR(VLOOKUP($I82,'Assumptions'!$G$5:$H$13,2,FALSE),"Check reason"))</f>
        <v/>
      </c>
      <c r="K82" s="35" t="n"/>
      <c r="L82" s="32">
        <f>IF($A82="","",IF(OR($H82="",$K82=""),"",IFERROR($H82-$K82,"")))</f>
        <v/>
      </c>
      <c r="M82" s="14">
        <f>IF($A82="","",IF(OR($B82="",$C82=""),"",IFERROR($C82-$B82,"")))</f>
        <v/>
      </c>
      <c r="N82" s="19" t="n"/>
      <c r="O82" s="21" t="n"/>
      <c r="P82" s="24">
        <f>IF($A82="","",IF(OR($B82="",$C82="",$D82="",$E82="",$F82="",$G82="",$H82="",$I82="",$N82=""),"Check required inputs",IF($C82&lt;$B82,"Check date order",IF($J82="Check reason","Check reason list",IF($M82&gt;'Assumptions'!$B$7,"Check long decision time",IF(AND($I82="Price",$K82=""),"Check competitor premium",""))))))</f>
        <v/>
      </c>
    </row>
    <row r="83" ht="31" customHeight="1">
      <c r="A83" s="19" t="n"/>
      <c r="B83" s="34" t="n"/>
      <c r="C83" s="34" t="n"/>
      <c r="D83" s="21" t="n"/>
      <c r="E83" s="19" t="n"/>
      <c r="F83" s="19" t="n"/>
      <c r="G83" s="19" t="n"/>
      <c r="H83" s="35" t="n"/>
      <c r="I83" s="19" t="n"/>
      <c r="J83" s="16">
        <f>IF($A83="","",IFERROR(VLOOKUP($I83,'Assumptions'!$G$5:$H$13,2,FALSE),"Check reason"))</f>
        <v/>
      </c>
      <c r="K83" s="35" t="n"/>
      <c r="L83" s="33">
        <f>IF($A83="","",IF(OR($H83="",$K83=""),"",IFERROR($H83-$K83,"")))</f>
        <v/>
      </c>
      <c r="M83" s="17">
        <f>IF($A83="","",IF(OR($B83="",$C83=""),"",IFERROR($C83-$B83,"")))</f>
        <v/>
      </c>
      <c r="N83" s="19" t="n"/>
      <c r="O83" s="21" t="n"/>
      <c r="P83" s="23">
        <f>IF($A83="","",IF(OR($B83="",$C83="",$D83="",$E83="",$F83="",$G83="",$H83="",$I83="",$N83=""),"Check required inputs",IF($C83&lt;$B83,"Check date order",IF($J83="Check reason","Check reason list",IF($M83&gt;'Assumptions'!$B$7,"Check long decision time",IF(AND($I83="Price",$K83=""),"Check competitor premium",""))))))</f>
        <v/>
      </c>
    </row>
    <row r="84" ht="31" customHeight="1">
      <c r="A84" s="19" t="n"/>
      <c r="B84" s="34" t="n"/>
      <c r="C84" s="34" t="n"/>
      <c r="D84" s="21" t="n"/>
      <c r="E84" s="19" t="n"/>
      <c r="F84" s="19" t="n"/>
      <c r="G84" s="19" t="n"/>
      <c r="H84" s="35" t="n"/>
      <c r="I84" s="19" t="n"/>
      <c r="J84" s="13">
        <f>IF($A84="","",IFERROR(VLOOKUP($I84,'Assumptions'!$G$5:$H$13,2,FALSE),"Check reason"))</f>
        <v/>
      </c>
      <c r="K84" s="35" t="n"/>
      <c r="L84" s="32">
        <f>IF($A84="","",IF(OR($H84="",$K84=""),"",IFERROR($H84-$K84,"")))</f>
        <v/>
      </c>
      <c r="M84" s="14">
        <f>IF($A84="","",IF(OR($B84="",$C84=""),"",IFERROR($C84-$B84,"")))</f>
        <v/>
      </c>
      <c r="N84" s="19" t="n"/>
      <c r="O84" s="21" t="n"/>
      <c r="P84" s="24">
        <f>IF($A84="","",IF(OR($B84="",$C84="",$D84="",$E84="",$F84="",$G84="",$H84="",$I84="",$N84=""),"Check required inputs",IF($C84&lt;$B84,"Check date order",IF($J84="Check reason","Check reason list",IF($M84&gt;'Assumptions'!$B$7,"Check long decision time",IF(AND($I84="Price",$K84=""),"Check competitor premium",""))))))</f>
        <v/>
      </c>
    </row>
    <row r="85" ht="31" customHeight="1">
      <c r="A85" s="19" t="n"/>
      <c r="B85" s="34" t="n"/>
      <c r="C85" s="34" t="n"/>
      <c r="D85" s="21" t="n"/>
      <c r="E85" s="19" t="n"/>
      <c r="F85" s="19" t="n"/>
      <c r="G85" s="19" t="n"/>
      <c r="H85" s="35" t="n"/>
      <c r="I85" s="19" t="n"/>
      <c r="J85" s="16">
        <f>IF($A85="","",IFERROR(VLOOKUP($I85,'Assumptions'!$G$5:$H$13,2,FALSE),"Check reason"))</f>
        <v/>
      </c>
      <c r="K85" s="35" t="n"/>
      <c r="L85" s="33">
        <f>IF($A85="","",IF(OR($H85="",$K85=""),"",IFERROR($H85-$K85,"")))</f>
        <v/>
      </c>
      <c r="M85" s="17">
        <f>IF($A85="","",IF(OR($B85="",$C85=""),"",IFERROR($C85-$B85,"")))</f>
        <v/>
      </c>
      <c r="N85" s="19" t="n"/>
      <c r="O85" s="21" t="n"/>
      <c r="P85" s="23">
        <f>IF($A85="","",IF(OR($B85="",$C85="",$D85="",$E85="",$F85="",$G85="",$H85="",$I85="",$N85=""),"Check required inputs",IF($C85&lt;$B85,"Check date order",IF($J85="Check reason","Check reason list",IF($M85&gt;'Assumptions'!$B$7,"Check long decision time",IF(AND($I85="Price",$K85=""),"Check competitor premium",""))))))</f>
        <v/>
      </c>
    </row>
    <row r="86" ht="31" customHeight="1">
      <c r="A86" s="19" t="n"/>
      <c r="B86" s="34" t="n"/>
      <c r="C86" s="34" t="n"/>
      <c r="D86" s="21" t="n"/>
      <c r="E86" s="19" t="n"/>
      <c r="F86" s="19" t="n"/>
      <c r="G86" s="19" t="n"/>
      <c r="H86" s="35" t="n"/>
      <c r="I86" s="19" t="n"/>
      <c r="J86" s="13">
        <f>IF($A86="","",IFERROR(VLOOKUP($I86,'Assumptions'!$G$5:$H$13,2,FALSE),"Check reason"))</f>
        <v/>
      </c>
      <c r="K86" s="35" t="n"/>
      <c r="L86" s="32">
        <f>IF($A86="","",IF(OR($H86="",$K86=""),"",IFERROR($H86-$K86,"")))</f>
        <v/>
      </c>
      <c r="M86" s="14">
        <f>IF($A86="","",IF(OR($B86="",$C86=""),"",IFERROR($C86-$B86,"")))</f>
        <v/>
      </c>
      <c r="N86" s="19" t="n"/>
      <c r="O86" s="21" t="n"/>
      <c r="P86" s="24">
        <f>IF($A86="","",IF(OR($B86="",$C86="",$D86="",$E86="",$F86="",$G86="",$H86="",$I86="",$N86=""),"Check required inputs",IF($C86&lt;$B86,"Check date order",IF($J86="Check reason","Check reason list",IF($M86&gt;'Assumptions'!$B$7,"Check long decision time",IF(AND($I86="Price",$K86=""),"Check competitor premium",""))))))</f>
        <v/>
      </c>
    </row>
    <row r="87" ht="31" customHeight="1">
      <c r="A87" s="19" t="n"/>
      <c r="B87" s="34" t="n"/>
      <c r="C87" s="34" t="n"/>
      <c r="D87" s="21" t="n"/>
      <c r="E87" s="19" t="n"/>
      <c r="F87" s="19" t="n"/>
      <c r="G87" s="19" t="n"/>
      <c r="H87" s="35" t="n"/>
      <c r="I87" s="19" t="n"/>
      <c r="J87" s="16">
        <f>IF($A87="","",IFERROR(VLOOKUP($I87,'Assumptions'!$G$5:$H$13,2,FALSE),"Check reason"))</f>
        <v/>
      </c>
      <c r="K87" s="35" t="n"/>
      <c r="L87" s="33">
        <f>IF($A87="","",IF(OR($H87="",$K87=""),"",IFERROR($H87-$K87,"")))</f>
        <v/>
      </c>
      <c r="M87" s="17">
        <f>IF($A87="","",IF(OR($B87="",$C87=""),"",IFERROR($C87-$B87,"")))</f>
        <v/>
      </c>
      <c r="N87" s="19" t="n"/>
      <c r="O87" s="21" t="n"/>
      <c r="P87" s="23">
        <f>IF($A87="","",IF(OR($B87="",$C87="",$D87="",$E87="",$F87="",$G87="",$H87="",$I87="",$N87=""),"Check required inputs",IF($C87&lt;$B87,"Check date order",IF($J87="Check reason","Check reason list",IF($M87&gt;'Assumptions'!$B$7,"Check long decision time",IF(AND($I87="Price",$K87=""),"Check competitor premium",""))))))</f>
        <v/>
      </c>
    </row>
    <row r="88" ht="31" customHeight="1">
      <c r="A88" s="19" t="n"/>
      <c r="B88" s="34" t="n"/>
      <c r="C88" s="34" t="n"/>
      <c r="D88" s="21" t="n"/>
      <c r="E88" s="19" t="n"/>
      <c r="F88" s="19" t="n"/>
      <c r="G88" s="19" t="n"/>
      <c r="H88" s="35" t="n"/>
      <c r="I88" s="19" t="n"/>
      <c r="J88" s="13">
        <f>IF($A88="","",IFERROR(VLOOKUP($I88,'Assumptions'!$G$5:$H$13,2,FALSE),"Check reason"))</f>
        <v/>
      </c>
      <c r="K88" s="35" t="n"/>
      <c r="L88" s="32">
        <f>IF($A88="","",IF(OR($H88="",$K88=""),"",IFERROR($H88-$K88,"")))</f>
        <v/>
      </c>
      <c r="M88" s="14">
        <f>IF($A88="","",IF(OR($B88="",$C88=""),"",IFERROR($C88-$B88,"")))</f>
        <v/>
      </c>
      <c r="N88" s="19" t="n"/>
      <c r="O88" s="21" t="n"/>
      <c r="P88" s="24">
        <f>IF($A88="","",IF(OR($B88="",$C88="",$D88="",$E88="",$F88="",$G88="",$H88="",$I88="",$N88=""),"Check required inputs",IF($C88&lt;$B88,"Check date order",IF($J88="Check reason","Check reason list",IF($M88&gt;'Assumptions'!$B$7,"Check long decision time",IF(AND($I88="Price",$K88=""),"Check competitor premium",""))))))</f>
        <v/>
      </c>
    </row>
    <row r="89" ht="31" customHeight="1">
      <c r="A89" s="19" t="n"/>
      <c r="B89" s="34" t="n"/>
      <c r="C89" s="34" t="n"/>
      <c r="D89" s="21" t="n"/>
      <c r="E89" s="19" t="n"/>
      <c r="F89" s="19" t="n"/>
      <c r="G89" s="19" t="n"/>
      <c r="H89" s="35" t="n"/>
      <c r="I89" s="19" t="n"/>
      <c r="J89" s="16">
        <f>IF($A89="","",IFERROR(VLOOKUP($I89,'Assumptions'!$G$5:$H$13,2,FALSE),"Check reason"))</f>
        <v/>
      </c>
      <c r="K89" s="35" t="n"/>
      <c r="L89" s="33">
        <f>IF($A89="","",IF(OR($H89="",$K89=""),"",IFERROR($H89-$K89,"")))</f>
        <v/>
      </c>
      <c r="M89" s="17">
        <f>IF($A89="","",IF(OR($B89="",$C89=""),"",IFERROR($C89-$B89,"")))</f>
        <v/>
      </c>
      <c r="N89" s="19" t="n"/>
      <c r="O89" s="21" t="n"/>
      <c r="P89" s="23">
        <f>IF($A89="","",IF(OR($B89="",$C89="",$D89="",$E89="",$F89="",$G89="",$H89="",$I89="",$N89=""),"Check required inputs",IF($C89&lt;$B89,"Check date order",IF($J89="Check reason","Check reason list",IF($M89&gt;'Assumptions'!$B$7,"Check long decision time",IF(AND($I89="Price",$K89=""),"Check competitor premium",""))))))</f>
        <v/>
      </c>
    </row>
    <row r="90" ht="31" customHeight="1">
      <c r="A90" s="19" t="n"/>
      <c r="B90" s="34" t="n"/>
      <c r="C90" s="34" t="n"/>
      <c r="D90" s="21" t="n"/>
      <c r="E90" s="19" t="n"/>
      <c r="F90" s="19" t="n"/>
      <c r="G90" s="19" t="n"/>
      <c r="H90" s="35" t="n"/>
      <c r="I90" s="19" t="n"/>
      <c r="J90" s="13">
        <f>IF($A90="","",IFERROR(VLOOKUP($I90,'Assumptions'!$G$5:$H$13,2,FALSE),"Check reason"))</f>
        <v/>
      </c>
      <c r="K90" s="35" t="n"/>
      <c r="L90" s="32">
        <f>IF($A90="","",IF(OR($H90="",$K90=""),"",IFERROR($H90-$K90,"")))</f>
        <v/>
      </c>
      <c r="M90" s="14">
        <f>IF($A90="","",IF(OR($B90="",$C90=""),"",IFERROR($C90-$B90,"")))</f>
        <v/>
      </c>
      <c r="N90" s="19" t="n"/>
      <c r="O90" s="21" t="n"/>
      <c r="P90" s="24">
        <f>IF($A90="","",IF(OR($B90="",$C90="",$D90="",$E90="",$F90="",$G90="",$H90="",$I90="",$N90=""),"Check required inputs",IF($C90&lt;$B90,"Check date order",IF($J90="Check reason","Check reason list",IF($M90&gt;'Assumptions'!$B$7,"Check long decision time",IF(AND($I90="Price",$K90=""),"Check competitor premium",""))))))</f>
        <v/>
      </c>
    </row>
    <row r="91" ht="31" customHeight="1">
      <c r="A91" s="19" t="n"/>
      <c r="B91" s="34" t="n"/>
      <c r="C91" s="34" t="n"/>
      <c r="D91" s="21" t="n"/>
      <c r="E91" s="19" t="n"/>
      <c r="F91" s="19" t="n"/>
      <c r="G91" s="19" t="n"/>
      <c r="H91" s="35" t="n"/>
      <c r="I91" s="19" t="n"/>
      <c r="J91" s="16">
        <f>IF($A91="","",IFERROR(VLOOKUP($I91,'Assumptions'!$G$5:$H$13,2,FALSE),"Check reason"))</f>
        <v/>
      </c>
      <c r="K91" s="35" t="n"/>
      <c r="L91" s="33">
        <f>IF($A91="","",IF(OR($H91="",$K91=""),"",IFERROR($H91-$K91,"")))</f>
        <v/>
      </c>
      <c r="M91" s="17">
        <f>IF($A91="","",IF(OR($B91="",$C91=""),"",IFERROR($C91-$B91,"")))</f>
        <v/>
      </c>
      <c r="N91" s="19" t="n"/>
      <c r="O91" s="21" t="n"/>
      <c r="P91" s="23">
        <f>IF($A91="","",IF(OR($B91="",$C91="",$D91="",$E91="",$F91="",$G91="",$H91="",$I91="",$N91=""),"Check required inputs",IF($C91&lt;$B91,"Check date order",IF($J91="Check reason","Check reason list",IF($M91&gt;'Assumptions'!$B$7,"Check long decision time",IF(AND($I91="Price",$K91=""),"Check competitor premium",""))))))</f>
        <v/>
      </c>
    </row>
    <row r="92" ht="31" customHeight="1">
      <c r="A92" s="19" t="n"/>
      <c r="B92" s="34" t="n"/>
      <c r="C92" s="34" t="n"/>
      <c r="D92" s="21" t="n"/>
      <c r="E92" s="19" t="n"/>
      <c r="F92" s="19" t="n"/>
      <c r="G92" s="19" t="n"/>
      <c r="H92" s="35" t="n"/>
      <c r="I92" s="19" t="n"/>
      <c r="J92" s="13">
        <f>IF($A92="","",IFERROR(VLOOKUP($I92,'Assumptions'!$G$5:$H$13,2,FALSE),"Check reason"))</f>
        <v/>
      </c>
      <c r="K92" s="35" t="n"/>
      <c r="L92" s="32">
        <f>IF($A92="","",IF(OR($H92="",$K92=""),"",IFERROR($H92-$K92,"")))</f>
        <v/>
      </c>
      <c r="M92" s="14">
        <f>IF($A92="","",IF(OR($B92="",$C92=""),"",IFERROR($C92-$B92,"")))</f>
        <v/>
      </c>
      <c r="N92" s="19" t="n"/>
      <c r="O92" s="21" t="n"/>
      <c r="P92" s="24">
        <f>IF($A92="","",IF(OR($B92="",$C92="",$D92="",$E92="",$F92="",$G92="",$H92="",$I92="",$N92=""),"Check required inputs",IF($C92&lt;$B92,"Check date order",IF($J92="Check reason","Check reason list",IF($M92&gt;'Assumptions'!$B$7,"Check long decision time",IF(AND($I92="Price",$K92=""),"Check competitor premium",""))))))</f>
        <v/>
      </c>
    </row>
    <row r="93" ht="31" customHeight="1">
      <c r="A93" s="19" t="n"/>
      <c r="B93" s="34" t="n"/>
      <c r="C93" s="34" t="n"/>
      <c r="D93" s="21" t="n"/>
      <c r="E93" s="19" t="n"/>
      <c r="F93" s="19" t="n"/>
      <c r="G93" s="19" t="n"/>
      <c r="H93" s="35" t="n"/>
      <c r="I93" s="19" t="n"/>
      <c r="J93" s="16">
        <f>IF($A93="","",IFERROR(VLOOKUP($I93,'Assumptions'!$G$5:$H$13,2,FALSE),"Check reason"))</f>
        <v/>
      </c>
      <c r="K93" s="35" t="n"/>
      <c r="L93" s="33">
        <f>IF($A93="","",IF(OR($H93="",$K93=""),"",IFERROR($H93-$K93,"")))</f>
        <v/>
      </c>
      <c r="M93" s="17">
        <f>IF($A93="","",IF(OR($B93="",$C93=""),"",IFERROR($C93-$B93,"")))</f>
        <v/>
      </c>
      <c r="N93" s="19" t="n"/>
      <c r="O93" s="21" t="n"/>
      <c r="P93" s="23">
        <f>IF($A93="","",IF(OR($B93="",$C93="",$D93="",$E93="",$F93="",$G93="",$H93="",$I93="",$N93=""),"Check required inputs",IF($C93&lt;$B93,"Check date order",IF($J93="Check reason","Check reason list",IF($M93&gt;'Assumptions'!$B$7,"Check long decision time",IF(AND($I93="Price",$K93=""),"Check competitor premium",""))))))</f>
        <v/>
      </c>
    </row>
    <row r="94" ht="31" customHeight="1">
      <c r="A94" s="19" t="n"/>
      <c r="B94" s="34" t="n"/>
      <c r="C94" s="34" t="n"/>
      <c r="D94" s="21" t="n"/>
      <c r="E94" s="19" t="n"/>
      <c r="F94" s="19" t="n"/>
      <c r="G94" s="19" t="n"/>
      <c r="H94" s="35" t="n"/>
      <c r="I94" s="19" t="n"/>
      <c r="J94" s="13">
        <f>IF($A94="","",IFERROR(VLOOKUP($I94,'Assumptions'!$G$5:$H$13,2,FALSE),"Check reason"))</f>
        <v/>
      </c>
      <c r="K94" s="35" t="n"/>
      <c r="L94" s="32">
        <f>IF($A94="","",IF(OR($H94="",$K94=""),"",IFERROR($H94-$K94,"")))</f>
        <v/>
      </c>
      <c r="M94" s="14">
        <f>IF($A94="","",IF(OR($B94="",$C94=""),"",IFERROR($C94-$B94,"")))</f>
        <v/>
      </c>
      <c r="N94" s="19" t="n"/>
      <c r="O94" s="21" t="n"/>
      <c r="P94" s="24">
        <f>IF($A94="","",IF(OR($B94="",$C94="",$D94="",$E94="",$F94="",$G94="",$H94="",$I94="",$N94=""),"Check required inputs",IF($C94&lt;$B94,"Check date order",IF($J94="Check reason","Check reason list",IF($M94&gt;'Assumptions'!$B$7,"Check long decision time",IF(AND($I94="Price",$K94=""),"Check competitor premium",""))))))</f>
        <v/>
      </c>
    </row>
    <row r="95" ht="31" customHeight="1">
      <c r="A95" s="19" t="n"/>
      <c r="B95" s="34" t="n"/>
      <c r="C95" s="34" t="n"/>
      <c r="D95" s="21" t="n"/>
      <c r="E95" s="19" t="n"/>
      <c r="F95" s="19" t="n"/>
      <c r="G95" s="19" t="n"/>
      <c r="H95" s="35" t="n"/>
      <c r="I95" s="19" t="n"/>
      <c r="J95" s="16">
        <f>IF($A95="","",IFERROR(VLOOKUP($I95,'Assumptions'!$G$5:$H$13,2,FALSE),"Check reason"))</f>
        <v/>
      </c>
      <c r="K95" s="35" t="n"/>
      <c r="L95" s="33">
        <f>IF($A95="","",IF(OR($H95="",$K95=""),"",IFERROR($H95-$K95,"")))</f>
        <v/>
      </c>
      <c r="M95" s="17">
        <f>IF($A95="","",IF(OR($B95="",$C95=""),"",IFERROR($C95-$B95,"")))</f>
        <v/>
      </c>
      <c r="N95" s="19" t="n"/>
      <c r="O95" s="21" t="n"/>
      <c r="P95" s="23">
        <f>IF($A95="","",IF(OR($B95="",$C95="",$D95="",$E95="",$F95="",$G95="",$H95="",$I95="",$N95=""),"Check required inputs",IF($C95&lt;$B95,"Check date order",IF($J95="Check reason","Check reason list",IF($M95&gt;'Assumptions'!$B$7,"Check long decision time",IF(AND($I95="Price",$K95=""),"Check competitor premium",""))))))</f>
        <v/>
      </c>
    </row>
    <row r="96" ht="31" customHeight="1">
      <c r="A96" s="19" t="n"/>
      <c r="B96" s="34" t="n"/>
      <c r="C96" s="34" t="n"/>
      <c r="D96" s="21" t="n"/>
      <c r="E96" s="19" t="n"/>
      <c r="F96" s="19" t="n"/>
      <c r="G96" s="19" t="n"/>
      <c r="H96" s="35" t="n"/>
      <c r="I96" s="19" t="n"/>
      <c r="J96" s="13">
        <f>IF($A96="","",IFERROR(VLOOKUP($I96,'Assumptions'!$G$5:$H$13,2,FALSE),"Check reason"))</f>
        <v/>
      </c>
      <c r="K96" s="35" t="n"/>
      <c r="L96" s="32">
        <f>IF($A96="","",IF(OR($H96="",$K96=""),"",IFERROR($H96-$K96,"")))</f>
        <v/>
      </c>
      <c r="M96" s="14">
        <f>IF($A96="","",IF(OR($B96="",$C96=""),"",IFERROR($C96-$B96,"")))</f>
        <v/>
      </c>
      <c r="N96" s="19" t="n"/>
      <c r="O96" s="21" t="n"/>
      <c r="P96" s="24">
        <f>IF($A96="","",IF(OR($B96="",$C96="",$D96="",$E96="",$F96="",$G96="",$H96="",$I96="",$N96=""),"Check required inputs",IF($C96&lt;$B96,"Check date order",IF($J96="Check reason","Check reason list",IF($M96&gt;'Assumptions'!$B$7,"Check long decision time",IF(AND($I96="Price",$K96=""),"Check competitor premium",""))))))</f>
        <v/>
      </c>
    </row>
    <row r="97" ht="31" customHeight="1">
      <c r="A97" s="19" t="n"/>
      <c r="B97" s="34" t="n"/>
      <c r="C97" s="34" t="n"/>
      <c r="D97" s="21" t="n"/>
      <c r="E97" s="19" t="n"/>
      <c r="F97" s="19" t="n"/>
      <c r="G97" s="19" t="n"/>
      <c r="H97" s="35" t="n"/>
      <c r="I97" s="19" t="n"/>
      <c r="J97" s="16">
        <f>IF($A97="","",IFERROR(VLOOKUP($I97,'Assumptions'!$G$5:$H$13,2,FALSE),"Check reason"))</f>
        <v/>
      </c>
      <c r="K97" s="35" t="n"/>
      <c r="L97" s="33">
        <f>IF($A97="","",IF(OR($H97="",$K97=""),"",IFERROR($H97-$K97,"")))</f>
        <v/>
      </c>
      <c r="M97" s="17">
        <f>IF($A97="","",IF(OR($B97="",$C97=""),"",IFERROR($C97-$B97,"")))</f>
        <v/>
      </c>
      <c r="N97" s="19" t="n"/>
      <c r="O97" s="21" t="n"/>
      <c r="P97" s="23">
        <f>IF($A97="","",IF(OR($B97="",$C97="",$D97="",$E97="",$F97="",$G97="",$H97="",$I97="",$N97=""),"Check required inputs",IF($C97&lt;$B97,"Check date order",IF($J97="Check reason","Check reason list",IF($M97&gt;'Assumptions'!$B$7,"Check long decision time",IF(AND($I97="Price",$K97=""),"Check competitor premium",""))))))</f>
        <v/>
      </c>
    </row>
    <row r="98" ht="31" customHeight="1">
      <c r="A98" s="19" t="n"/>
      <c r="B98" s="34" t="n"/>
      <c r="C98" s="34" t="n"/>
      <c r="D98" s="21" t="n"/>
      <c r="E98" s="19" t="n"/>
      <c r="F98" s="19" t="n"/>
      <c r="G98" s="19" t="n"/>
      <c r="H98" s="35" t="n"/>
      <c r="I98" s="19" t="n"/>
      <c r="J98" s="13">
        <f>IF($A98="","",IFERROR(VLOOKUP($I98,'Assumptions'!$G$5:$H$13,2,FALSE),"Check reason"))</f>
        <v/>
      </c>
      <c r="K98" s="35" t="n"/>
      <c r="L98" s="32">
        <f>IF($A98="","",IF(OR($H98="",$K98=""),"",IFERROR($H98-$K98,"")))</f>
        <v/>
      </c>
      <c r="M98" s="14">
        <f>IF($A98="","",IF(OR($B98="",$C98=""),"",IFERROR($C98-$B98,"")))</f>
        <v/>
      </c>
      <c r="N98" s="19" t="n"/>
      <c r="O98" s="21" t="n"/>
      <c r="P98" s="24">
        <f>IF($A98="","",IF(OR($B98="",$C98="",$D98="",$E98="",$F98="",$G98="",$H98="",$I98="",$N98=""),"Check required inputs",IF($C98&lt;$B98,"Check date order",IF($J98="Check reason","Check reason list",IF($M98&gt;'Assumptions'!$B$7,"Check long decision time",IF(AND($I98="Price",$K98=""),"Check competitor premium",""))))))</f>
        <v/>
      </c>
    </row>
    <row r="99" ht="31" customHeight="1">
      <c r="A99" s="19" t="n"/>
      <c r="B99" s="34" t="n"/>
      <c r="C99" s="34" t="n"/>
      <c r="D99" s="21" t="n"/>
      <c r="E99" s="19" t="n"/>
      <c r="F99" s="19" t="n"/>
      <c r="G99" s="19" t="n"/>
      <c r="H99" s="35" t="n"/>
      <c r="I99" s="19" t="n"/>
      <c r="J99" s="16">
        <f>IF($A99="","",IFERROR(VLOOKUP($I99,'Assumptions'!$G$5:$H$13,2,FALSE),"Check reason"))</f>
        <v/>
      </c>
      <c r="K99" s="35" t="n"/>
      <c r="L99" s="33">
        <f>IF($A99="","",IF(OR($H99="",$K99=""),"",IFERROR($H99-$K99,"")))</f>
        <v/>
      </c>
      <c r="M99" s="17">
        <f>IF($A99="","",IF(OR($B99="",$C99=""),"",IFERROR($C99-$B99,"")))</f>
        <v/>
      </c>
      <c r="N99" s="19" t="n"/>
      <c r="O99" s="21" t="n"/>
      <c r="P99" s="23">
        <f>IF($A99="","",IF(OR($B99="",$C99="",$D99="",$E99="",$F99="",$G99="",$H99="",$I99="",$N99=""),"Check required inputs",IF($C99&lt;$B99,"Check date order",IF($J99="Check reason","Check reason list",IF($M99&gt;'Assumptions'!$B$7,"Check long decision time",IF(AND($I99="Price",$K99=""),"Check competitor premium",""))))))</f>
        <v/>
      </c>
    </row>
    <row r="100" ht="31" customHeight="1">
      <c r="A100" s="19" t="n"/>
      <c r="B100" s="34" t="n"/>
      <c r="C100" s="34" t="n"/>
      <c r="D100" s="21" t="n"/>
      <c r="E100" s="19" t="n"/>
      <c r="F100" s="19" t="n"/>
      <c r="G100" s="19" t="n"/>
      <c r="H100" s="35" t="n"/>
      <c r="I100" s="19" t="n"/>
      <c r="J100" s="13">
        <f>IF($A100="","",IFERROR(VLOOKUP($I100,'Assumptions'!$G$5:$H$13,2,FALSE),"Check reason"))</f>
        <v/>
      </c>
      <c r="K100" s="35" t="n"/>
      <c r="L100" s="32">
        <f>IF($A100="","",IF(OR($H100="",$K100=""),"",IFERROR($H100-$K100,"")))</f>
        <v/>
      </c>
      <c r="M100" s="14">
        <f>IF($A100="","",IF(OR($B100="",$C100=""),"",IFERROR($C100-$B100,"")))</f>
        <v/>
      </c>
      <c r="N100" s="19" t="n"/>
      <c r="O100" s="21" t="n"/>
      <c r="P100" s="24">
        <f>IF($A100="","",IF(OR($B100="",$C100="",$D100="",$E100="",$F100="",$G100="",$H100="",$I100="",$N100=""),"Check required inputs",IF($C100&lt;$B100,"Check date order",IF($J100="Check reason","Check reason list",IF($M100&gt;'Assumptions'!$B$7,"Check long decision time",IF(AND($I100="Price",$K100=""),"Check competitor premium",""))))))</f>
        <v/>
      </c>
    </row>
    <row r="101" ht="31" customHeight="1">
      <c r="A101" s="19" t="n"/>
      <c r="B101" s="34" t="n"/>
      <c r="C101" s="34" t="n"/>
      <c r="D101" s="21" t="n"/>
      <c r="E101" s="19" t="n"/>
      <c r="F101" s="19" t="n"/>
      <c r="G101" s="19" t="n"/>
      <c r="H101" s="35" t="n"/>
      <c r="I101" s="19" t="n"/>
      <c r="J101" s="16">
        <f>IF($A101="","",IFERROR(VLOOKUP($I101,'Assumptions'!$G$5:$H$13,2,FALSE),"Check reason"))</f>
        <v/>
      </c>
      <c r="K101" s="35" t="n"/>
      <c r="L101" s="33">
        <f>IF($A101="","",IF(OR($H101="",$K101=""),"",IFERROR($H101-$K101,"")))</f>
        <v/>
      </c>
      <c r="M101" s="17">
        <f>IF($A101="","",IF(OR($B101="",$C101=""),"",IFERROR($C101-$B101,"")))</f>
        <v/>
      </c>
      <c r="N101" s="19" t="n"/>
      <c r="O101" s="21" t="n"/>
      <c r="P101" s="23">
        <f>IF($A101="","",IF(OR($B101="",$C101="",$D101="",$E101="",$F101="",$G101="",$H101="",$I101="",$N101=""),"Check required inputs",IF($C101&lt;$B101,"Check date order",IF($J101="Check reason","Check reason list",IF($M101&gt;'Assumptions'!$B$7,"Check long decision time",IF(AND($I101="Price",$K101=""),"Check competitor premium",""))))))</f>
        <v/>
      </c>
    </row>
    <row r="102" ht="31" customHeight="1">
      <c r="A102" s="19" t="n"/>
      <c r="B102" s="34" t="n"/>
      <c r="C102" s="34" t="n"/>
      <c r="D102" s="21" t="n"/>
      <c r="E102" s="19" t="n"/>
      <c r="F102" s="19" t="n"/>
      <c r="G102" s="19" t="n"/>
      <c r="H102" s="35" t="n"/>
      <c r="I102" s="19" t="n"/>
      <c r="J102" s="13">
        <f>IF($A102="","",IFERROR(VLOOKUP($I102,'Assumptions'!$G$5:$H$13,2,FALSE),"Check reason"))</f>
        <v/>
      </c>
      <c r="K102" s="35" t="n"/>
      <c r="L102" s="32">
        <f>IF($A102="","",IF(OR($H102="",$K102=""),"",IFERROR($H102-$K102,"")))</f>
        <v/>
      </c>
      <c r="M102" s="14">
        <f>IF($A102="","",IF(OR($B102="",$C102=""),"",IFERROR($C102-$B102,"")))</f>
        <v/>
      </c>
      <c r="N102" s="19" t="n"/>
      <c r="O102" s="21" t="n"/>
      <c r="P102" s="24">
        <f>IF($A102="","",IF(OR($B102="",$C102="",$D102="",$E102="",$F102="",$G102="",$H102="",$I102="",$N102=""),"Check required inputs",IF($C102&lt;$B102,"Check date order",IF($J102="Check reason","Check reason list",IF($M102&gt;'Assumptions'!$B$7,"Check long decision time",IF(AND($I102="Price",$K102=""),"Check competitor premium",""))))))</f>
        <v/>
      </c>
    </row>
    <row r="103" ht="31" customHeight="1">
      <c r="A103" s="19" t="n"/>
      <c r="B103" s="34" t="n"/>
      <c r="C103" s="34" t="n"/>
      <c r="D103" s="21" t="n"/>
      <c r="E103" s="19" t="n"/>
      <c r="F103" s="19" t="n"/>
      <c r="G103" s="19" t="n"/>
      <c r="H103" s="35" t="n"/>
      <c r="I103" s="19" t="n"/>
      <c r="J103" s="16">
        <f>IF($A103="","",IFERROR(VLOOKUP($I103,'Assumptions'!$G$5:$H$13,2,FALSE),"Check reason"))</f>
        <v/>
      </c>
      <c r="K103" s="35" t="n"/>
      <c r="L103" s="33">
        <f>IF($A103="","",IF(OR($H103="",$K103=""),"",IFERROR($H103-$K103,"")))</f>
        <v/>
      </c>
      <c r="M103" s="17">
        <f>IF($A103="","",IF(OR($B103="",$C103=""),"",IFERROR($C103-$B103,"")))</f>
        <v/>
      </c>
      <c r="N103" s="19" t="n"/>
      <c r="O103" s="21" t="n"/>
      <c r="P103" s="23">
        <f>IF($A103="","",IF(OR($B103="",$C103="",$D103="",$E103="",$F103="",$G103="",$H103="",$I103="",$N103=""),"Check required inputs",IF($C103&lt;$B103,"Check date order",IF($J103="Check reason","Check reason list",IF($M103&gt;'Assumptions'!$B$7,"Check long decision time",IF(AND($I103="Price",$K103=""),"Check competitor premium",""))))))</f>
        <v/>
      </c>
    </row>
    <row r="104" ht="31" customHeight="1">
      <c r="A104" s="19" t="n"/>
      <c r="B104" s="34" t="n"/>
      <c r="C104" s="34" t="n"/>
      <c r="D104" s="21" t="n"/>
      <c r="E104" s="19" t="n"/>
      <c r="F104" s="19" t="n"/>
      <c r="G104" s="19" t="n"/>
      <c r="H104" s="35" t="n"/>
      <c r="I104" s="19" t="n"/>
      <c r="J104" s="13">
        <f>IF($A104="","",IFERROR(VLOOKUP($I104,'Assumptions'!$G$5:$H$13,2,FALSE),"Check reason"))</f>
        <v/>
      </c>
      <c r="K104" s="35" t="n"/>
      <c r="L104" s="32">
        <f>IF($A104="","",IF(OR($H104="",$K104=""),"",IFERROR($H104-$K104,"")))</f>
        <v/>
      </c>
      <c r="M104" s="14">
        <f>IF($A104="","",IF(OR($B104="",$C104=""),"",IFERROR($C104-$B104,"")))</f>
        <v/>
      </c>
      <c r="N104" s="19" t="n"/>
      <c r="O104" s="21" t="n"/>
      <c r="P104" s="24">
        <f>IF($A104="","",IF(OR($B104="",$C104="",$D104="",$E104="",$F104="",$G104="",$H104="",$I104="",$N104=""),"Check required inputs",IF($C104&lt;$B104,"Check date order",IF($J104="Check reason","Check reason list",IF($M104&gt;'Assumptions'!$B$7,"Check long decision time",IF(AND($I104="Price",$K104=""),"Check competitor premium",""))))))</f>
        <v/>
      </c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L5:L104">
    <cfRule type="expression" priority="2" dxfId="0">
      <formula>AND(ISNUMBER($L5),$L5&gt;0)</formula>
    </cfRule>
    <cfRule type="expression" priority="3" dxfId="1">
      <formula>AND(ISNUMBER($L5),$L5&lt;=0)</formula>
    </cfRule>
  </conditionalFormatting>
  <conditionalFormatting sqref="P5:P104">
    <cfRule type="expression" priority="4" dxfId="0">
      <formula>AND($A5&lt;&gt;"",$P5&lt;&gt;"")</formula>
    </cfRule>
  </conditionalFormatting>
  <dataValidations count="8">
    <dataValidation sqref="B5:C104" showDropDown="0" showInputMessage="1" showErrorMessage="1" allowBlank="0" errorTitle="Check the date" error="Enter a date within the editable date limits on Assumptions." promptTitle="Administrative date" prompt="Enter a date in MM/DD/YYYY format." type="date" operator="between">
      <formula1>'Assumptions'!$B$8</formula1>
      <formula2>'Assumptions'!$B$9</formula2>
    </dataValidation>
    <dataValidation sqref="E5:E104" showDropDown="0" showInputMessage="0" showErrorMessage="1" allowBlank="0" errorTitle="Check the product" error="Select a product from the Assumptions list." type="list">
      <formula1>'Assumptions'!$D$5:$D$13</formula1>
    </dataValidation>
    <dataValidation sqref="F5:F104" showDropDown="0" showInputMessage="0" showErrorMessage="1" allowBlank="0" errorTitle="Check the carrier" error="Select a carrier from the Assumptions list." type="list">
      <formula1>'Assumptions'!$E$5:$E$10</formula1>
    </dataValidation>
    <dataValidation sqref="G5:G104" showDropDown="0" showInputMessage="0" showErrorMessage="1" allowBlank="0" errorTitle="Check the producer" error="Select a producer from the Assumptions list." type="list">
      <formula1>'Assumptions'!$F$5:$F$9</formula1>
    </dataValidation>
    <dataValidation sqref="I5:I104" showDropDown="0" showInputMessage="0" showErrorMessage="1" allowBlank="0" errorTitle="Check the reason" error="Select a lost reason from the Assumptions list." type="list">
      <formula1>'Assumptions'!$G$5:$G$13</formula1>
    </dataValidation>
    <dataValidation sqref="N5:N104" showDropDown="0" showInputMessage="0" showErrorMessage="1" allowBlank="0" errorTitle="Check the status" error="Select a review status from the Assumptions list." type="list">
      <formula1>'Assumptions'!$I$5:$I$7</formula1>
    </dataValidation>
    <dataValidation sqref="H5:H104" showDropDown="0" showInputMessage="0" showErrorMessage="1" allowBlank="0" errorTitle="Check the quoted premium" error="Enter a positive amount within the premium limit on Assumptions." type="decimal" operator="between">
      <formula1>0.01</formula1>
      <formula2>'Assumptions'!$B$10</formula2>
    </dataValidation>
    <dataValidation sqref="K5:K104" showDropDown="0" showInputMessage="0" showErrorMessage="1" allowBlank="0" errorTitle="Check the competitor premium" error="Enter zero or a positive amount within the premium limit." type="decimal" operator="between">
      <formula1>0</formula1>
      <formula2>'Assumptions'!$B$10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3" customWidth="1" min="3" max="3"/>
    <col width="23" customWidth="1" min="4" max="4"/>
    <col width="32" customWidth="1" min="5" max="5"/>
    <col width="25" customWidth="1" min="6" max="6"/>
    <col width="25" customWidth="1" min="7" max="7"/>
    <col width="19" customWidth="1" min="8" max="8"/>
    <col width="19" customWidth="1" min="9" max="9"/>
  </cols>
  <sheetData>
    <row r="1" ht="26" customHeight="1">
      <c r="A1" s="1" t="inlineStr">
        <is>
          <t>Lost Quote Assumptions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0" customHeight="1">
      <c r="A2" s="4" t="inlineStr">
        <is>
          <t>Edit the visible reporting limits and stable classification lists as agency needs change.</t>
        </is>
      </c>
    </row>
    <row r="3"/>
    <row r="4" ht="28" customHeight="1">
      <c r="A4" s="5" t="inlineStr">
        <is>
          <t>Setting</t>
        </is>
      </c>
      <c r="B4" s="5" t="inlineStr">
        <is>
          <t>Value</t>
        </is>
      </c>
      <c r="C4" s="5" t="inlineStr">
        <is>
          <t>Notes</t>
        </is>
      </c>
      <c r="D4" s="5" t="inlineStr">
        <is>
          <t>Product</t>
        </is>
      </c>
      <c r="E4" s="5" t="inlineStr">
        <is>
          <t>Carrier</t>
        </is>
      </c>
      <c r="F4" s="5" t="inlineStr">
        <is>
          <t>Producer</t>
        </is>
      </c>
      <c r="G4" s="5" t="inlineStr">
        <is>
          <t>Lost Reason</t>
        </is>
      </c>
      <c r="H4" s="5" t="inlineStr">
        <is>
          <t>Reason Category</t>
        </is>
      </c>
      <c r="I4" s="5" t="inlineStr">
        <is>
          <t>Review Status</t>
        </is>
      </c>
    </row>
    <row r="5" ht="30" customHeight="1">
      <c r="A5" s="19" t="inlineStr">
        <is>
          <t>Report Start Date</t>
        </is>
      </c>
      <c r="B5" s="36" t="n">
        <v>46023</v>
      </c>
      <c r="C5" s="23" t="inlineStr">
        <is>
          <t>Lost dates on or after this date appear on Summary.</t>
        </is>
      </c>
      <c r="D5" s="19" t="inlineStr">
        <is>
          <t>Personal Auto</t>
        </is>
      </c>
      <c r="E5" s="19" t="inlineStr">
        <is>
          <t>Fictional Harbor Mutual</t>
        </is>
      </c>
      <c r="F5" s="19" t="inlineStr">
        <is>
          <t>Fictional Avery Quill</t>
        </is>
      </c>
      <c r="G5" s="19" t="inlineStr">
        <is>
          <t>Price</t>
        </is>
      </c>
      <c r="H5" s="19" t="inlineStr">
        <is>
          <t>Cost</t>
        </is>
      </c>
      <c r="I5" s="19" t="inlineStr">
        <is>
          <t>Pending Review</t>
        </is>
      </c>
    </row>
    <row r="6" ht="30" customHeight="1">
      <c r="A6" s="19" t="inlineStr">
        <is>
          <t>Report End Date</t>
        </is>
      </c>
      <c r="B6" s="36" t="n">
        <v>46275</v>
      </c>
      <c r="C6" s="24" t="inlineStr">
        <is>
          <t>Lost dates on or before this date appear on Summary.</t>
        </is>
      </c>
      <c r="D6" s="19" t="inlineStr">
        <is>
          <t>Homeowners</t>
        </is>
      </c>
      <c r="E6" s="19" t="inlineStr">
        <is>
          <t>Fictional Pine State Indemnity</t>
        </is>
      </c>
      <c r="F6" s="19" t="inlineStr">
        <is>
          <t>Fictional Morgan Vale</t>
        </is>
      </c>
      <c r="G6" s="19" t="inlineStr">
        <is>
          <t>Coverage Terms</t>
        </is>
      </c>
      <c r="H6" s="19" t="inlineStr">
        <is>
          <t>Product Fit</t>
        </is>
      </c>
      <c r="I6" s="19" t="inlineStr">
        <is>
          <t>Reviewed</t>
        </is>
      </c>
    </row>
    <row r="7" ht="30" customHeight="1">
      <c r="A7" s="19" t="inlineStr">
        <is>
          <t>Long Decision Alert (days)</t>
        </is>
      </c>
      <c r="B7" s="26" t="n">
        <v>45</v>
      </c>
      <c r="C7" s="23" t="inlineStr">
        <is>
          <t>Decision periods above this value request a human check.</t>
        </is>
      </c>
      <c r="D7" s="19" t="inlineStr">
        <is>
          <t>Renters</t>
        </is>
      </c>
      <c r="E7" s="19" t="inlineStr">
        <is>
          <t>Fictional Cedar Trail Casualty</t>
        </is>
      </c>
      <c r="F7" s="19" t="inlineStr">
        <is>
          <t>Fictional Riley North</t>
        </is>
      </c>
      <c r="G7" s="19" t="inlineStr">
        <is>
          <t>Carrier Preference</t>
        </is>
      </c>
      <c r="H7" s="19" t="inlineStr">
        <is>
          <t>Carrier Fit</t>
        </is>
      </c>
      <c r="I7" s="19" t="inlineStr">
        <is>
          <t>Action Logged</t>
        </is>
      </c>
    </row>
    <row r="8" ht="30" customHeight="1">
      <c r="A8" s="19" t="inlineStr">
        <is>
          <t>Earliest Allowed Entry Date</t>
        </is>
      </c>
      <c r="B8" s="36" t="n">
        <v>45292</v>
      </c>
      <c r="C8" s="24" t="inlineStr">
        <is>
          <t>Minimum date accepted in the input sheet.</t>
        </is>
      </c>
      <c r="D8" s="19" t="inlineStr">
        <is>
          <t>Personal Umbrella</t>
        </is>
      </c>
      <c r="E8" s="19" t="inlineStr">
        <is>
          <t>Fictional Lantern Peak Insurance</t>
        </is>
      </c>
      <c r="F8" s="19" t="inlineStr">
        <is>
          <t>Fictional Jordan Wren</t>
        </is>
      </c>
      <c r="G8" s="19" t="inlineStr">
        <is>
          <t>Timing / No Decision</t>
        </is>
      </c>
      <c r="H8" s="19" t="inlineStr">
        <is>
          <t>Timing</t>
        </is>
      </c>
      <c r="I8" s="13" t="n"/>
    </row>
    <row r="9" ht="30" customHeight="1">
      <c r="A9" s="19" t="inlineStr">
        <is>
          <t>Latest Allowed Entry Date</t>
        </is>
      </c>
      <c r="B9" s="36" t="n">
        <v>46752</v>
      </c>
      <c r="C9" s="23" t="inlineStr">
        <is>
          <t>Maximum date accepted in the input sheet.</t>
        </is>
      </c>
      <c r="D9" s="19" t="inlineStr">
        <is>
          <t>Businessowners</t>
        </is>
      </c>
      <c r="E9" s="19" t="inlineStr">
        <is>
          <t>Fictional Meadowline Assurance</t>
        </is>
      </c>
      <c r="F9" s="19" t="inlineStr">
        <is>
          <t>Fictional Casey Bloom</t>
        </is>
      </c>
      <c r="G9" s="19" t="inlineStr">
        <is>
          <t>No Response</t>
        </is>
      </c>
      <c r="H9" s="19" t="inlineStr">
        <is>
          <t>Engagement</t>
        </is>
      </c>
      <c r="I9" s="16" t="n"/>
    </row>
    <row r="10" ht="30" customHeight="1">
      <c r="A10" s="19" t="inlineStr">
        <is>
          <t>Maximum Premium Entry</t>
        </is>
      </c>
      <c r="B10" s="37" t="n">
        <v>1000000</v>
      </c>
      <c r="C10" s="24" t="inlineStr">
        <is>
          <t>Maximum annual premium accepted as an administrative input.</t>
        </is>
      </c>
      <c r="D10" s="19" t="inlineStr">
        <is>
          <t>General Liability</t>
        </is>
      </c>
      <c r="E10" s="19" t="inlineStr">
        <is>
          <t>Fictional Blue Heron Underwriters</t>
        </is>
      </c>
      <c r="F10" s="13" t="n"/>
      <c r="G10" s="19" t="inlineStr">
        <is>
          <t>Bundling Elsewhere</t>
        </is>
      </c>
      <c r="H10" s="19" t="inlineStr">
        <is>
          <t>Relationship</t>
        </is>
      </c>
      <c r="I10" s="13" t="n"/>
    </row>
    <row r="11" ht="30" customHeight="1">
      <c r="A11" s="16" t="n"/>
      <c r="B11" s="16" t="n"/>
      <c r="C11" s="23" t="n"/>
      <c r="D11" s="19" t="inlineStr">
        <is>
          <t>Commercial Auto</t>
        </is>
      </c>
      <c r="E11" s="16" t="n"/>
      <c r="F11" s="16" t="n"/>
      <c r="G11" s="19" t="inlineStr">
        <is>
          <t>Eligibility / Appetite</t>
        </is>
      </c>
      <c r="H11" s="19" t="inlineStr">
        <is>
          <t>Eligibility</t>
        </is>
      </c>
      <c r="I11" s="16" t="n"/>
    </row>
    <row r="12" ht="30" customHeight="1">
      <c r="A12" s="13" t="n"/>
      <c r="B12" s="13" t="n"/>
      <c r="C12" s="24" t="n"/>
      <c r="D12" s="19" t="inlineStr">
        <is>
          <t>Workers Compensation</t>
        </is>
      </c>
      <c r="E12" s="13" t="n"/>
      <c r="F12" s="13" t="n"/>
      <c r="G12" s="19" t="inlineStr">
        <is>
          <t>Service Experience</t>
        </is>
      </c>
      <c r="H12" s="19" t="inlineStr">
        <is>
          <t>Experience</t>
        </is>
      </c>
      <c r="I12" s="13" t="n"/>
    </row>
    <row r="13" ht="30" customHeight="1">
      <c r="A13" s="16" t="n"/>
      <c r="B13" s="16" t="n"/>
      <c r="C13" s="23" t="n"/>
      <c r="D13" s="19" t="inlineStr">
        <is>
          <t>Commercial Property</t>
        </is>
      </c>
      <c r="E13" s="16" t="n"/>
      <c r="F13" s="16" t="n"/>
      <c r="G13" s="19" t="inlineStr">
        <is>
          <t>Other</t>
        </is>
      </c>
      <c r="H13" s="19" t="inlineStr">
        <is>
          <t>Other</t>
        </is>
      </c>
      <c r="I13" s="16" t="n"/>
    </row>
  </sheetData>
  <mergeCells count="1">
    <mergeCell ref="A1:I1"/>
  </mergeCells>
  <conditionalFormatting sqref="B5:B6">
    <cfRule type="expression" priority="1" dxfId="0">
      <formula>OR($B$6&lt;$B$5,$B$5&lt;$B$8,$B$5&gt;$B$9,$B$6&lt;$B$8,$B$6&gt;$B$9)</formula>
    </cfRule>
  </conditionalFormatting>
  <conditionalFormatting sqref="B8:B9">
    <cfRule type="expression" priority="2" dxfId="0">
      <formula>$B$9&lt;$B$8</formula>
    </cfRule>
  </conditionalFormatting>
  <dataValidations count="3">
    <dataValidation sqref="B5:B6 B8:B9" showDropDown="0" showInputMessage="1" showErrorMessage="1" allowBlank="0" errorTitle="Check the date" error="Enter a date within the permitted administrative range." promptTitle="Date setting" prompt="Enter a date in MM/DD/YYYY format." type="date" operator="between">
      <formula1>DATE(2021,1,1)</formula1>
      <formula2>DATE(2031,12,31)</formula2>
    </dataValidation>
    <dataValidation sqref="B7" showDropDown="0" showInputMessage="0" showErrorMessage="1" allowBlank="0" errorTitle="Check the day limit" error="Enter a whole number from 1 through 3650." type="whole" operator="between">
      <formula1>1</formula1>
      <formula2>3650</formula2>
    </dataValidation>
    <dataValidation sqref="B10" showDropDown="0" showInputMessage="0" showErrorMessage="1" allowBlank="0" errorTitle="Check the premium limit" error="Enter an amount from $1.00 through $100,000,000.00." type="decimal" operator="between">
      <formula1>1</formula1>
      <formula2>100000000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2026-09-10T05:57:37Z</dcterms:created>
  <dcterms:modified xmlns:dcterms="http://purl.org/dc/terms/" xmlns:xsi="http://www.w3.org/2001/XMLSchema-instance" xsi:type="dcterms:W3CDTF">2026-09-10T05:57:37+00:00Z</dcterms:modified>
</cp:coreProperties>
</file>