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Task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'Summary'!$A$13:$H$18</definedName>
    <definedName name="_xlnm._FilterDatabase" localSheetId="1" hidden="1">'Service Tasks'!$A$4:$N$104</definedName>
    <definedName name="_xlnm._FilterDatabase" localSheetId="2" hidden="1">'Assumptions'!$A$6:$B$11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0 &quot;hours&quot;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Hours by Owner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'Summary'!$C$14:$C$18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Owner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3311999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3" customWidth="1" min="4" max="4"/>
    <col width="13" customWidth="1" min="5" max="5"/>
    <col width="17" customWidth="1" min="6" max="6"/>
    <col width="14" customWidth="1" min="7" max="7"/>
    <col width="23" customWidth="1" min="8" max="8"/>
    <col width="3" customWidth="1" min="9" max="9"/>
    <col width="14" customWidth="1" min="10" max="10"/>
  </cols>
  <sheetData>
    <row r="1" ht="28" customHeight="1">
      <c r="A1" s="1" t="inlineStr">
        <is>
          <t>Policy Servicing Workload Summary — Fictional Sample Data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" t="inlineStr">
        <is>
          <t>As of date</t>
        </is>
      </c>
      <c r="B2" s="32">
        <f>TODAY()</f>
        <v/>
      </c>
    </row>
    <row r="3" ht="30" customHeight="1">
      <c r="A3" s="4" t="inlineStr">
        <is>
          <t>Workload Indicator</t>
        </is>
      </c>
      <c r="B3" s="4" t="inlineStr">
        <is>
          <t>Calculated Value</t>
        </is>
      </c>
    </row>
    <row r="4">
      <c r="A4" s="5" t="inlineStr">
        <is>
          <t>Open tasks</t>
        </is>
      </c>
      <c r="B4" s="6">
        <f>COUNTIFS('Service Tasks'!$A$5:$A$104,"&lt;&gt;",'Service Tasks'!$H$5:$H$104,"&lt;&gt;Completed",'Service Tasks'!$H$5:$H$104,"&lt;&gt;Canceled")</f>
        <v/>
      </c>
    </row>
    <row r="5">
      <c r="A5" s="7" t="inlineStr">
        <is>
          <t>Open estimated hours</t>
        </is>
      </c>
      <c r="B5" s="33">
        <f>SUM('Service Tasks'!$M$5:$M$104)</f>
        <v/>
      </c>
    </row>
    <row r="6">
      <c r="A6" s="5" t="inlineStr">
        <is>
          <t>Past due tasks</t>
        </is>
      </c>
      <c r="B6" s="6">
        <f>COUNTIF('Service Tasks'!$L$5:$L$104,"Past Due")</f>
        <v/>
      </c>
    </row>
    <row r="7">
      <c r="A7" s="7" t="inlineStr">
        <is>
          <t>Due soon tasks</t>
        </is>
      </c>
      <c r="B7" s="9">
        <f>COUNTIF('Service Tasks'!$L$5:$L$104,"Due Soon")</f>
        <v/>
      </c>
    </row>
    <row r="8">
      <c r="A8" s="5" t="inlineStr">
        <is>
          <t>Unassigned open tasks</t>
        </is>
      </c>
      <c r="B8" s="6">
        <f>COUNTIFS('Service Tasks'!$A$5:$A$104,"&lt;&gt;",'Service Tasks'!$F$5:$F$104,"",'Service Tasks'!$H$5:$H$104,"&lt;&gt;Completed",'Service Tasks'!$H$5:$H$104,"&lt;&gt;Canceled")</f>
        <v/>
      </c>
    </row>
    <row r="9">
      <c r="A9" s="7" t="inlineStr">
        <is>
          <t>Completed tasks</t>
        </is>
      </c>
      <c r="B9" s="9">
        <f>COUNTIFS('Service Tasks'!$A$5:$A$104,"&lt;&gt;",'Service Tasks'!$H$5:$H$104,"Completed")</f>
        <v/>
      </c>
    </row>
    <row r="10">
      <c r="A10" s="5" t="inlineStr">
        <is>
          <t>Tasks needing review</t>
        </is>
      </c>
      <c r="B10" s="6">
        <f>COUNTIF('Service Tasks'!$N$5:$N$104,"?*")</f>
        <v/>
      </c>
    </row>
    <row r="11">
      <c r="A11" s="7" t="inlineStr">
        <is>
          <t>Owners needing review</t>
        </is>
      </c>
      <c r="B11" s="9">
        <f>COUNTIF($H$14:$H$18,"Review*")</f>
        <v/>
      </c>
    </row>
    <row r="12"/>
    <row r="13" ht="30" customHeight="1">
      <c r="A13" s="10" t="inlineStr">
        <is>
          <t>Owner</t>
        </is>
      </c>
      <c r="B13" s="10" t="inlineStr">
        <is>
          <t>Open Tasks</t>
        </is>
      </c>
      <c r="C13" s="10" t="inlineStr">
        <is>
          <t>Open Hours</t>
        </is>
      </c>
      <c r="D13" s="10" t="inlineStr">
        <is>
          <t>Past Due</t>
        </is>
      </c>
      <c r="E13" s="10" t="inlineStr">
        <is>
          <t>Due Soon</t>
        </is>
      </c>
      <c r="F13" s="10" t="inlineStr">
        <is>
          <t>Capacity Hours</t>
        </is>
      </c>
      <c r="G13" s="10" t="inlineStr">
        <is>
          <t>Utilization</t>
        </is>
      </c>
      <c r="H13" s="10" t="inlineStr">
        <is>
          <t>Review</t>
        </is>
      </c>
    </row>
    <row r="14" ht="30" customHeight="1">
      <c r="A14" s="11">
        <f>IF(Assumptions!$A$7="","",Assumptions!$A$7)</f>
        <v/>
      </c>
      <c r="B14" s="12">
        <f>IF($A14="","",COUNTIFS('Service Tasks'!$A$5:$A$104,"&lt;&gt;",'Service Tasks'!$F$5:$F$104,$A14,'Service Tasks'!$H$5:$H$104,"&lt;&gt;Completed",'Service Tasks'!$H$5:$H$104,"&lt;&gt;Canceled"))</f>
        <v/>
      </c>
      <c r="C14" s="34">
        <f>IF($A14="","",SUMIFS('Service Tasks'!$M$5:$M$104,'Service Tasks'!$F$5:$F$104,$A14))</f>
        <v/>
      </c>
      <c r="D14" s="12">
        <f>IF($A14="","",COUNTIFS('Service Tasks'!$F$5:$F$104,$A14,'Service Tasks'!$L$5:$L$104,"Past Due"))</f>
        <v/>
      </c>
      <c r="E14" s="12">
        <f>IF($A14="","",COUNTIFS('Service Tasks'!$F$5:$F$104,$A14,'Service Tasks'!$L$5:$L$104,"Due Soon"))</f>
        <v/>
      </c>
      <c r="F14" s="34">
        <f>IF($A14="","",IFERROR(VLOOKUP($A14,Assumptions!$A$7:$B$11,2,FALSE),""))</f>
        <v/>
      </c>
      <c r="G14" s="35">
        <f>IF(OR($A14="",$F14="",$F14=0),"",IFERROR($C14/$F14,""))</f>
        <v/>
      </c>
      <c r="H14" s="11">
        <f>IF($A14="","",IF($F14="","Review capacity",IF($F14=0,IF($C14&gt;0,"Review: no capacity","Within limit"),IF($C14&gt;$F14,"Review allocation","Within limit"))))</f>
        <v/>
      </c>
    </row>
    <row r="15" ht="30" customHeight="1">
      <c r="A15" s="15">
        <f>IF(Assumptions!$A$8="","",Assumptions!$A$8)</f>
        <v/>
      </c>
      <c r="B15" s="16">
        <f>IF($A15="","",COUNTIFS('Service Tasks'!$A$5:$A$104,"&lt;&gt;",'Service Tasks'!$F$5:$F$104,$A15,'Service Tasks'!$H$5:$H$104,"&lt;&gt;Completed",'Service Tasks'!$H$5:$H$104,"&lt;&gt;Canceled"))</f>
        <v/>
      </c>
      <c r="C15" s="36">
        <f>IF($A15="","",SUMIFS('Service Tasks'!$M$5:$M$104,'Service Tasks'!$F$5:$F$104,$A15))</f>
        <v/>
      </c>
      <c r="D15" s="16">
        <f>IF($A15="","",COUNTIFS('Service Tasks'!$F$5:$F$104,$A15,'Service Tasks'!$L$5:$L$104,"Past Due"))</f>
        <v/>
      </c>
      <c r="E15" s="16">
        <f>IF($A15="","",COUNTIFS('Service Tasks'!$F$5:$F$104,$A15,'Service Tasks'!$L$5:$L$104,"Due Soon"))</f>
        <v/>
      </c>
      <c r="F15" s="36">
        <f>IF($A15="","",IFERROR(VLOOKUP($A15,Assumptions!$A$7:$B$11,2,FALSE),""))</f>
        <v/>
      </c>
      <c r="G15" s="37">
        <f>IF(OR($A15="",$F15="",$F15=0),"",IFERROR($C15/$F15,""))</f>
        <v/>
      </c>
      <c r="H15" s="15">
        <f>IF($A15="","",IF($F15="","Review capacity",IF($F15=0,IF($C15&gt;0,"Review: no capacity","Within limit"),IF($C15&gt;$F15,"Review allocation","Within limit"))))</f>
        <v/>
      </c>
    </row>
    <row r="16" ht="30" customHeight="1">
      <c r="A16" s="11">
        <f>IF(Assumptions!$A$9="","",Assumptions!$A$9)</f>
        <v/>
      </c>
      <c r="B16" s="12">
        <f>IF($A16="","",COUNTIFS('Service Tasks'!$A$5:$A$104,"&lt;&gt;",'Service Tasks'!$F$5:$F$104,$A16,'Service Tasks'!$H$5:$H$104,"&lt;&gt;Completed",'Service Tasks'!$H$5:$H$104,"&lt;&gt;Canceled"))</f>
        <v/>
      </c>
      <c r="C16" s="34">
        <f>IF($A16="","",SUMIFS('Service Tasks'!$M$5:$M$104,'Service Tasks'!$F$5:$F$104,$A16))</f>
        <v/>
      </c>
      <c r="D16" s="12">
        <f>IF($A16="","",COUNTIFS('Service Tasks'!$F$5:$F$104,$A16,'Service Tasks'!$L$5:$L$104,"Past Due"))</f>
        <v/>
      </c>
      <c r="E16" s="12">
        <f>IF($A16="","",COUNTIFS('Service Tasks'!$F$5:$F$104,$A16,'Service Tasks'!$L$5:$L$104,"Due Soon"))</f>
        <v/>
      </c>
      <c r="F16" s="34">
        <f>IF($A16="","",IFERROR(VLOOKUP($A16,Assumptions!$A$7:$B$11,2,FALSE),""))</f>
        <v/>
      </c>
      <c r="G16" s="35">
        <f>IF(OR($A16="",$F16="",$F16=0),"",IFERROR($C16/$F16,""))</f>
        <v/>
      </c>
      <c r="H16" s="11">
        <f>IF($A16="","",IF($F16="","Review capacity",IF($F16=0,IF($C16&gt;0,"Review: no capacity","Within limit"),IF($C16&gt;$F16,"Review allocation","Within limit"))))</f>
        <v/>
      </c>
    </row>
    <row r="17" ht="30" customHeight="1">
      <c r="A17" s="15">
        <f>IF(Assumptions!$A$10="","",Assumptions!$A$10)</f>
        <v/>
      </c>
      <c r="B17" s="16">
        <f>IF($A17="","",COUNTIFS('Service Tasks'!$A$5:$A$104,"&lt;&gt;",'Service Tasks'!$F$5:$F$104,$A17,'Service Tasks'!$H$5:$H$104,"&lt;&gt;Completed",'Service Tasks'!$H$5:$H$104,"&lt;&gt;Canceled"))</f>
        <v/>
      </c>
      <c r="C17" s="36">
        <f>IF($A17="","",SUMIFS('Service Tasks'!$M$5:$M$104,'Service Tasks'!$F$5:$F$104,$A17))</f>
        <v/>
      </c>
      <c r="D17" s="16">
        <f>IF($A17="","",COUNTIFS('Service Tasks'!$F$5:$F$104,$A17,'Service Tasks'!$L$5:$L$104,"Past Due"))</f>
        <v/>
      </c>
      <c r="E17" s="16">
        <f>IF($A17="","",COUNTIFS('Service Tasks'!$F$5:$F$104,$A17,'Service Tasks'!$L$5:$L$104,"Due Soon"))</f>
        <v/>
      </c>
      <c r="F17" s="36">
        <f>IF($A17="","",IFERROR(VLOOKUP($A17,Assumptions!$A$7:$B$11,2,FALSE),""))</f>
        <v/>
      </c>
      <c r="G17" s="37">
        <f>IF(OR($A17="",$F17="",$F17=0),"",IFERROR($C17/$F17,""))</f>
        <v/>
      </c>
      <c r="H17" s="15">
        <f>IF($A17="","",IF($F17="","Review capacity",IF($F17=0,IF($C17&gt;0,"Review: no capacity","Within limit"),IF($C17&gt;$F17,"Review allocation","Within limit"))))</f>
        <v/>
      </c>
    </row>
    <row r="18" ht="30" customHeight="1">
      <c r="A18" s="11">
        <f>IF(Assumptions!$A$11="","",Assumptions!$A$11)</f>
        <v/>
      </c>
      <c r="B18" s="12">
        <f>IF($A18="","",COUNTIFS('Service Tasks'!$A$5:$A$104,"&lt;&gt;",'Service Tasks'!$F$5:$F$104,$A18,'Service Tasks'!$H$5:$H$104,"&lt;&gt;Completed",'Service Tasks'!$H$5:$H$104,"&lt;&gt;Canceled"))</f>
        <v/>
      </c>
      <c r="C18" s="34">
        <f>IF($A18="","",SUMIFS('Service Tasks'!$M$5:$M$104,'Service Tasks'!$F$5:$F$104,$A18))</f>
        <v/>
      </c>
      <c r="D18" s="12">
        <f>IF($A18="","",COUNTIFS('Service Tasks'!$F$5:$F$104,$A18,'Service Tasks'!$L$5:$L$104,"Past Due"))</f>
        <v/>
      </c>
      <c r="E18" s="12">
        <f>IF($A18="","",COUNTIFS('Service Tasks'!$F$5:$F$104,$A18,'Service Tasks'!$L$5:$L$104,"Due Soon"))</f>
        <v/>
      </c>
      <c r="F18" s="34">
        <f>IF($A18="","",IFERROR(VLOOKUP($A18,Assumptions!$A$7:$B$11,2,FALSE),""))</f>
        <v/>
      </c>
      <c r="G18" s="35">
        <f>IF(OR($A18="",$F18="",$F18=0),"",IFERROR($C18/$F18,""))</f>
        <v/>
      </c>
      <c r="H18" s="11">
        <f>IF($A18="","",IF($F18="","Review capacity",IF($F18=0,IF($C18&gt;0,"Review: no capacity","Within limit"),IF($C18&gt;$F18,"Review allocation","Within limit"))))</f>
        <v/>
      </c>
    </row>
  </sheetData>
  <autoFilter ref="A13:H18"/>
  <mergeCells count="1">
    <mergeCell ref="A1:H1"/>
  </mergeCells>
  <conditionalFormatting sqref="H14:H18">
    <cfRule type="expression" priority="1" dxfId="0">
      <formula>LEFT($H14,6)="Review"</formula>
    </cfRule>
    <cfRule type="expression" priority="2" dxfId="1">
      <formula>$H14="Within limit"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7" customWidth="1" min="3" max="3"/>
    <col width="14" customWidth="1" min="4" max="4"/>
    <col width="14" customWidth="1" min="5" max="5"/>
    <col width="27" customWidth="1" min="6" max="6"/>
    <col width="12" customWidth="1" min="7" max="7"/>
    <col width="15" customWidth="1" min="8" max="8"/>
    <col width="16" customWidth="1" min="9" max="9"/>
    <col width="14" customWidth="1" min="10" max="10"/>
    <col width="13" customWidth="1" min="11" max="11"/>
    <col width="17" customWidth="1" min="12" max="12"/>
    <col width="14" customWidth="1" min="13" max="13"/>
    <col width="25" customWidth="1" min="14" max="14"/>
  </cols>
  <sheetData>
    <row r="1" ht="28" customHeight="1">
      <c r="A1" s="1" t="inlineStr">
        <is>
          <t>Service Tasks — Fictional Administrative Sample Records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42" customHeight="1">
      <c r="A2" s="2" t="inlineStr">
        <is>
          <t>Use</t>
        </is>
      </c>
      <c r="B2" s="11" t="inlineStr">
        <is>
          <t>Allocate administrative policy servicing tasks by owner, due date, and estimated effort.</t>
        </is>
      </c>
      <c r="L2" s="2" t="inlineStr">
        <is>
          <t>Prepared task rows</t>
        </is>
      </c>
      <c r="M2" s="19" t="n">
        <v>100</v>
      </c>
    </row>
    <row r="3"/>
    <row r="4" ht="30" customHeight="1">
      <c r="A4" s="10" t="inlineStr">
        <is>
          <t>Task ID</t>
        </is>
      </c>
      <c r="B4" s="10" t="inlineStr">
        <is>
          <t>Policy or Transaction Ref</t>
        </is>
      </c>
      <c r="C4" s="10" t="inlineStr">
        <is>
          <t>Service Task</t>
        </is>
      </c>
      <c r="D4" s="10" t="inlineStr">
        <is>
          <t>Received Date</t>
        </is>
      </c>
      <c r="E4" s="10" t="inlineStr">
        <is>
          <t>Due Date</t>
        </is>
      </c>
      <c r="F4" s="10" t="inlineStr">
        <is>
          <t>Owner</t>
        </is>
      </c>
      <c r="G4" s="10" t="inlineStr">
        <is>
          <t>Priority</t>
        </is>
      </c>
      <c r="H4" s="10" t="inlineStr">
        <is>
          <t>Status</t>
        </is>
      </c>
      <c r="I4" s="10" t="inlineStr">
        <is>
          <t>Estimated Hours</t>
        </is>
      </c>
      <c r="J4" s="10" t="inlineStr">
        <is>
          <t>Closed Date</t>
        </is>
      </c>
      <c r="K4" s="10" t="inlineStr">
        <is>
          <t>Days to Due</t>
        </is>
      </c>
      <c r="L4" s="10" t="inlineStr">
        <is>
          <t>Due Alert</t>
        </is>
      </c>
      <c r="M4" s="10" t="inlineStr">
        <is>
          <t>Open Hours</t>
        </is>
      </c>
      <c r="N4" s="10" t="inlineStr">
        <is>
          <t>Review Note</t>
        </is>
      </c>
    </row>
    <row r="5" ht="30" customHeight="1">
      <c r="A5" s="20" t="inlineStr">
        <is>
          <t>FIC-TSK-001</t>
        </is>
      </c>
      <c r="B5" s="20" t="inlineStr">
        <is>
          <t>FIC-POL-1001</t>
        </is>
      </c>
      <c r="C5" s="20" t="inlineStr">
        <is>
          <t>Address update</t>
        </is>
      </c>
      <c r="D5" s="38" t="n">
        <v>46270</v>
      </c>
      <c r="E5" s="38" t="n">
        <v>46275</v>
      </c>
      <c r="F5" s="20" t="inlineStr">
        <is>
          <t>Avery North (fictional)</t>
        </is>
      </c>
      <c r="G5" s="22" t="inlineStr">
        <is>
          <t>High</t>
        </is>
      </c>
      <c r="H5" s="22" t="inlineStr">
        <is>
          <t>In Progress</t>
        </is>
      </c>
      <c r="I5" s="39" t="n">
        <v>9</v>
      </c>
      <c r="J5" s="38" t="n"/>
      <c r="K5" s="16">
        <f>IF($A5="","",IF(OR($H5="Completed",$H5="Canceled"),"",IF($E5="","",IFERROR($E5-TODAY(),""))))</f>
        <v/>
      </c>
      <c r="L5" s="24">
        <f>IF($A5="","",IF(OR($H5="Completed",$H5="Canceled"),"Closed",IF($E5="","Check due date",IF(OR(NOT(ISNUMBER(Assumptions!$B$3)),Assumptions!$B$3&lt;0),"Check due window",IF($E5&lt;TODAY(),"Past Due",IF($E5&lt;=TODAY()+Assumptions!$B$3,"Due Soon","On Track"))))))</f>
        <v/>
      </c>
      <c r="M5" s="33">
        <f>IF($A5="","",IF(OR($H5="Completed",$H5="Canceled"),0,IF(ISNUMBER($I5),$I5,"")))</f>
        <v/>
      </c>
      <c r="N5" s="15">
        <f>IF($A5="","",IF(COUNTIF($A$5:$A$104,$A5)&gt;1,"Check duplicate task ID",IF($B5="","Check policy reference",IF($C5="","Select service task",IF($D5="","Check received date",IF($E5="","Check due date",IF(AND(ISNUMBER($D5),ISNUMBER($E5),$E5&lt;$D5),"Check date order",IF($G5="","Select priority",IF($H5="","Select status",IF($I5="","Add estimate",IF(OR(NOT(ISNUMBER(Assumptions!$B$4)),Assumptions!$B$4&lt;=0),"Check estimate limit",IF(AND(ISNUMBER($I5),$I5&gt;Assumptions!$B$4),"Check estimate limit",IF(AND(OR($H5="Completed",$H5="Canceled"),$J5=""),"Check closed date",IF(AND(NOT(OR($H5="Completed",$H5="Canceled")),$J5&lt;&gt;""),"Check status and date",IF($F5="","Assign owner",IF(COUNTIF(Assumptions!$A$7:$A$11,$F5)=0,"Check owner list",""))))))))))))))))</f>
        <v/>
      </c>
    </row>
    <row r="6" ht="30" customHeight="1">
      <c r="A6" s="20" t="inlineStr">
        <is>
          <t>FIC-TSK-002</t>
        </is>
      </c>
      <c r="B6" s="20" t="inlineStr">
        <is>
          <t>FIC-POL-1002</t>
        </is>
      </c>
      <c r="C6" s="20" t="inlineStr">
        <is>
          <t>Lienholder update</t>
        </is>
      </c>
      <c r="D6" s="38" t="n">
        <v>46274</v>
      </c>
      <c r="E6" s="38" t="n">
        <v>46276</v>
      </c>
      <c r="F6" s="20" t="inlineStr">
        <is>
          <t>Jordan Pike (fictional)</t>
        </is>
      </c>
      <c r="G6" s="22" t="inlineStr">
        <is>
          <t>Urgent</t>
        </is>
      </c>
      <c r="H6" s="22" t="inlineStr">
        <is>
          <t>Not Started</t>
        </is>
      </c>
      <c r="I6" s="39" t="n">
        <v>4</v>
      </c>
      <c r="J6" s="38" t="n"/>
      <c r="K6" s="12">
        <f>IF($A6="","",IF(OR($H6="Completed",$H6="Canceled"),"",IF($E6="","",IFERROR($E6-TODAY(),""))))</f>
        <v/>
      </c>
      <c r="L6" s="25">
        <f>IF($A6="","",IF(OR($H6="Completed",$H6="Canceled"),"Closed",IF($E6="","Check due date",IF(OR(NOT(ISNUMBER(Assumptions!$B$3)),Assumptions!$B$3&lt;0),"Check due window",IF($E6&lt;TODAY(),"Past Due",IF($E6&lt;=TODAY()+Assumptions!$B$3,"Due Soon","On Track"))))))</f>
        <v/>
      </c>
      <c r="M6" s="40">
        <f>IF($A6="","",IF(OR($H6="Completed",$H6="Canceled"),0,IF(ISNUMBER($I6),$I6,"")))</f>
        <v/>
      </c>
      <c r="N6" s="11">
        <f>IF($A6="","",IF(COUNTIF($A$5:$A$104,$A6)&gt;1,"Check duplicate task ID",IF($B6="","Check policy reference",IF($C6="","Select service task",IF($D6="","Check received date",IF($E6="","Check due date",IF(AND(ISNUMBER($D6),ISNUMBER($E6),$E6&lt;$D6),"Check date order",IF($G6="","Select priority",IF($H6="","Select status",IF($I6="","Add estimate",IF(OR(NOT(ISNUMBER(Assumptions!$B$4)),Assumptions!$B$4&lt;=0),"Check estimate limit",IF(AND(ISNUMBER($I6),$I6&gt;Assumptions!$B$4),"Check estimate limit",IF(AND(OR($H6="Completed",$H6="Canceled"),$J6=""),"Check closed date",IF(AND(NOT(OR($H6="Completed",$H6="Canceled")),$J6&lt;&gt;""),"Check status and date",IF($F6="","Assign owner",IF(COUNTIF(Assumptions!$A$7:$A$11,$F6)=0,"Check owner list",""))))))))))))))))</f>
        <v/>
      </c>
    </row>
    <row r="7" ht="30" customHeight="1">
      <c r="A7" s="20" t="inlineStr">
        <is>
          <t>FIC-TSK-003</t>
        </is>
      </c>
      <c r="B7" s="20" t="inlineStr">
        <is>
          <t>FIC-POL-1003</t>
        </is>
      </c>
      <c r="C7" s="20" t="inlineStr">
        <is>
          <t>Document copy</t>
        </is>
      </c>
      <c r="D7" s="38" t="n">
        <v>46272</v>
      </c>
      <c r="E7" s="38" t="n">
        <v>46283</v>
      </c>
      <c r="F7" s="20" t="inlineStr">
        <is>
          <t>Avery North (fictional)</t>
        </is>
      </c>
      <c r="G7" s="22" t="inlineStr">
        <is>
          <t>Normal</t>
        </is>
      </c>
      <c r="H7" s="22" t="inlineStr">
        <is>
          <t>Waiting</t>
        </is>
      </c>
      <c r="I7" s="39" t="n">
        <v>5</v>
      </c>
      <c r="J7" s="38" t="n"/>
      <c r="K7" s="16">
        <f>IF($A7="","",IF(OR($H7="Completed",$H7="Canceled"),"",IF($E7="","",IFERROR($E7-TODAY(),""))))</f>
        <v/>
      </c>
      <c r="L7" s="24">
        <f>IF($A7="","",IF(OR($H7="Completed",$H7="Canceled"),"Closed",IF($E7="","Check due date",IF(OR(NOT(ISNUMBER(Assumptions!$B$3)),Assumptions!$B$3&lt;0),"Check due window",IF($E7&lt;TODAY(),"Past Due",IF($E7&lt;=TODAY()+Assumptions!$B$3,"Due Soon","On Track"))))))</f>
        <v/>
      </c>
      <c r="M7" s="33">
        <f>IF($A7="","",IF(OR($H7="Completed",$H7="Canceled"),0,IF(ISNUMBER($I7),$I7,"")))</f>
        <v/>
      </c>
      <c r="N7" s="15">
        <f>IF($A7="","",IF(COUNTIF($A$5:$A$104,$A7)&gt;1,"Check duplicate task ID",IF($B7="","Check policy reference",IF($C7="","Select service task",IF($D7="","Check received date",IF($E7="","Check due date",IF(AND(ISNUMBER($D7),ISNUMBER($E7),$E7&lt;$D7),"Check date order",IF($G7="","Select priority",IF($H7="","Select status",IF($I7="","Add estimate",IF(OR(NOT(ISNUMBER(Assumptions!$B$4)),Assumptions!$B$4&lt;=0),"Check estimate limit",IF(AND(ISNUMBER($I7),$I7&gt;Assumptions!$B$4),"Check estimate limit",IF(AND(OR($H7="Completed",$H7="Canceled"),$J7=""),"Check closed date",IF(AND(NOT(OR($H7="Completed",$H7="Canceled")),$J7&lt;&gt;""),"Check status and date",IF($F7="","Assign owner",IF(COUNTIF(Assumptions!$A$7:$A$11,$F7)=0,"Check owner list",""))))))))))))))))</f>
        <v/>
      </c>
    </row>
    <row r="8" ht="30" customHeight="1">
      <c r="A8" s="20" t="inlineStr">
        <is>
          <t>FIC-TSK-004</t>
        </is>
      </c>
      <c r="B8" s="20" t="inlineStr">
        <is>
          <t>FIC-TRN-2001</t>
        </is>
      </c>
      <c r="C8" s="20" t="inlineStr">
        <is>
          <t>Billing inquiry</t>
        </is>
      </c>
      <c r="D8" s="38" t="n">
        <v>46275</v>
      </c>
      <c r="E8" s="38" t="n">
        <v>46284</v>
      </c>
      <c r="F8" s="20" t="inlineStr">
        <is>
          <t>Morgan Field (fictional)</t>
        </is>
      </c>
      <c r="G8" s="22" t="inlineStr">
        <is>
          <t>Low</t>
        </is>
      </c>
      <c r="H8" s="22" t="inlineStr">
        <is>
          <t>Not Started</t>
        </is>
      </c>
      <c r="I8" s="39" t="n">
        <v>10</v>
      </c>
      <c r="J8" s="38" t="n"/>
      <c r="K8" s="12">
        <f>IF($A8="","",IF(OR($H8="Completed",$H8="Canceled"),"",IF($E8="","",IFERROR($E8-TODAY(),""))))</f>
        <v/>
      </c>
      <c r="L8" s="25">
        <f>IF($A8="","",IF(OR($H8="Completed",$H8="Canceled"),"Closed",IF($E8="","Check due date",IF(OR(NOT(ISNUMBER(Assumptions!$B$3)),Assumptions!$B$3&lt;0),"Check due window",IF($E8&lt;TODAY(),"Past Due",IF($E8&lt;=TODAY()+Assumptions!$B$3,"Due Soon","On Track"))))))</f>
        <v/>
      </c>
      <c r="M8" s="40">
        <f>IF($A8="","",IF(OR($H8="Completed",$H8="Canceled"),0,IF(ISNUMBER($I8),$I8,"")))</f>
        <v/>
      </c>
      <c r="N8" s="11">
        <f>IF($A8="","",IF(COUNTIF($A$5:$A$104,$A8)&gt;1,"Check duplicate task ID",IF($B8="","Check policy reference",IF($C8="","Select service task",IF($D8="","Check received date",IF($E8="","Check due date",IF(AND(ISNUMBER($D8),ISNUMBER($E8),$E8&lt;$D8),"Check date order",IF($G8="","Select priority",IF($H8="","Select status",IF($I8="","Add estimate",IF(OR(NOT(ISNUMBER(Assumptions!$B$4)),Assumptions!$B$4&lt;=0),"Check estimate limit",IF(AND(ISNUMBER($I8),$I8&gt;Assumptions!$B$4),"Check estimate limit",IF(AND(OR($H8="Completed",$H8="Canceled"),$J8=""),"Check closed date",IF(AND(NOT(OR($H8="Completed",$H8="Canceled")),$J8&lt;&gt;""),"Check status and date",IF($F8="","Assign owner",IF(COUNTIF(Assumptions!$A$7:$A$11,$F8)=0,"Check owner list",""))))))))))))))))</f>
        <v/>
      </c>
    </row>
    <row r="9" ht="30" customHeight="1">
      <c r="A9" s="20" t="inlineStr">
        <is>
          <t>FIC-TSK-005</t>
        </is>
      </c>
      <c r="B9" s="20" t="inlineStr">
        <is>
          <t>FIC-POL-1004</t>
        </is>
      </c>
      <c r="C9" s="20" t="inlineStr">
        <is>
          <t>Cancellation request</t>
        </is>
      </c>
      <c r="D9" s="38" t="n">
        <v>46262</v>
      </c>
      <c r="E9" s="38" t="n">
        <v>46269</v>
      </c>
      <c r="F9" s="20" t="inlineStr">
        <is>
          <t>Riley Stone (fictional)</t>
        </is>
      </c>
      <c r="G9" s="22" t="inlineStr">
        <is>
          <t>High</t>
        </is>
      </c>
      <c r="H9" s="22" t="inlineStr">
        <is>
          <t>Completed</t>
        </is>
      </c>
      <c r="I9" s="39" t="n">
        <v>6</v>
      </c>
      <c r="J9" s="38" t="n">
        <v>46274</v>
      </c>
      <c r="K9" s="16">
        <f>IF($A9="","",IF(OR($H9="Completed",$H9="Canceled"),"",IF($E9="","",IFERROR($E9-TODAY(),""))))</f>
        <v/>
      </c>
      <c r="L9" s="24">
        <f>IF($A9="","",IF(OR($H9="Completed",$H9="Canceled"),"Closed",IF($E9="","Check due date",IF(OR(NOT(ISNUMBER(Assumptions!$B$3)),Assumptions!$B$3&lt;0),"Check due window",IF($E9&lt;TODAY(),"Past Due",IF($E9&lt;=TODAY()+Assumptions!$B$3,"Due Soon","On Track"))))))</f>
        <v/>
      </c>
      <c r="M9" s="33">
        <f>IF($A9="","",IF(OR($H9="Completed",$H9="Canceled"),0,IF(ISNUMBER($I9),$I9,"")))</f>
        <v/>
      </c>
      <c r="N9" s="15">
        <f>IF($A9="","",IF(COUNTIF($A$5:$A$104,$A9)&gt;1,"Check duplicate task ID",IF($B9="","Check policy reference",IF($C9="","Select service task",IF($D9="","Check received date",IF($E9="","Check due date",IF(AND(ISNUMBER($D9),ISNUMBER($E9),$E9&lt;$D9),"Check date order",IF($G9="","Select priority",IF($H9="","Select status",IF($I9="","Add estimate",IF(OR(NOT(ISNUMBER(Assumptions!$B$4)),Assumptions!$B$4&lt;=0),"Check estimate limit",IF(AND(ISNUMBER($I9),$I9&gt;Assumptions!$B$4),"Check estimate limit",IF(AND(OR($H9="Completed",$H9="Canceled"),$J9=""),"Check closed date",IF(AND(NOT(OR($H9="Completed",$H9="Canceled")),$J9&lt;&gt;""),"Check status and date",IF($F9="","Assign owner",IF(COUNTIF(Assumptions!$A$7:$A$11,$F9)=0,"Check owner list",""))))))))))))))))</f>
        <v/>
      </c>
    </row>
    <row r="10" ht="30" customHeight="1">
      <c r="A10" s="20" t="inlineStr">
        <is>
          <t>FIC-TSK-006</t>
        </is>
      </c>
      <c r="B10" s="20" t="inlineStr">
        <is>
          <t>FIC-POL-1005</t>
        </is>
      </c>
      <c r="C10" s="20" t="inlineStr">
        <is>
          <t>Vehicle information</t>
        </is>
      </c>
      <c r="D10" s="38" t="n">
        <v>46275</v>
      </c>
      <c r="E10" s="38" t="n">
        <v>46279</v>
      </c>
      <c r="F10" s="20" t="n"/>
      <c r="G10" s="22" t="inlineStr">
        <is>
          <t>High</t>
        </is>
      </c>
      <c r="H10" s="22" t="inlineStr">
        <is>
          <t>Not Started</t>
        </is>
      </c>
      <c r="I10" s="39" t="n">
        <v>3</v>
      </c>
      <c r="J10" s="38" t="n"/>
      <c r="K10" s="12">
        <f>IF($A10="","",IF(OR($H10="Completed",$H10="Canceled"),"",IF($E10="","",IFERROR($E10-TODAY(),""))))</f>
        <v/>
      </c>
      <c r="L10" s="25">
        <f>IF($A10="","",IF(OR($H10="Completed",$H10="Canceled"),"Closed",IF($E10="","Check due date",IF(OR(NOT(ISNUMBER(Assumptions!$B$3)),Assumptions!$B$3&lt;0),"Check due window",IF($E10&lt;TODAY(),"Past Due",IF($E10&lt;=TODAY()+Assumptions!$B$3,"Due Soon","On Track"))))))</f>
        <v/>
      </c>
      <c r="M10" s="40">
        <f>IF($A10="","",IF(OR($H10="Completed",$H10="Canceled"),0,IF(ISNUMBER($I10),$I10,"")))</f>
        <v/>
      </c>
      <c r="N10" s="11">
        <f>IF($A10="","",IF(COUNTIF($A$5:$A$104,$A10)&gt;1,"Check duplicate task ID",IF($B10="","Check policy reference",IF($C10="","Select service task",IF($D10="","Check received date",IF($E10="","Check due date",IF(AND(ISNUMBER($D10),ISNUMBER($E10),$E10&lt;$D10),"Check date order",IF($G10="","Select priority",IF($H10="","Select status",IF($I10="","Add estimate",IF(OR(NOT(ISNUMBER(Assumptions!$B$4)),Assumptions!$B$4&lt;=0),"Check estimate limit",IF(AND(ISNUMBER($I10),$I10&gt;Assumptions!$B$4),"Check estimate limit",IF(AND(OR($H10="Completed",$H10="Canceled"),$J10=""),"Check closed date",IF(AND(NOT(OR($H10="Completed",$H10="Canceled")),$J10&lt;&gt;""),"Check status and date",IF($F10="","Assign owner",IF(COUNTIF(Assumptions!$A$7:$A$11,$F10)=0,"Check owner list",""))))))))))))))))</f>
        <v/>
      </c>
    </row>
    <row r="11" ht="30" customHeight="1">
      <c r="A11" s="20" t="inlineStr">
        <is>
          <t>FIC-TSK-007</t>
        </is>
      </c>
      <c r="B11" s="20" t="inlineStr">
        <is>
          <t>FIC-POL-1006</t>
        </is>
      </c>
      <c r="C11" s="20" t="inlineStr">
        <is>
          <t>Endorsement paperwork</t>
        </is>
      </c>
      <c r="D11" s="38" t="n">
        <v>46273</v>
      </c>
      <c r="E11" s="38" t="n">
        <v>46291</v>
      </c>
      <c r="F11" s="20" t="inlineStr">
        <is>
          <t>Riley Stone (fictional)</t>
        </is>
      </c>
      <c r="G11" s="22" t="inlineStr">
        <is>
          <t>Normal</t>
        </is>
      </c>
      <c r="H11" s="22" t="inlineStr">
        <is>
          <t>In Progress</t>
        </is>
      </c>
      <c r="I11" s="39" t="n">
        <v>11</v>
      </c>
      <c r="J11" s="38" t="n"/>
      <c r="K11" s="16">
        <f>IF($A11="","",IF(OR($H11="Completed",$H11="Canceled"),"",IF($E11="","",IFERROR($E11-TODAY(),""))))</f>
        <v/>
      </c>
      <c r="L11" s="24">
        <f>IF($A11="","",IF(OR($H11="Completed",$H11="Canceled"),"Closed",IF($E11="","Check due date",IF(OR(NOT(ISNUMBER(Assumptions!$B$3)),Assumptions!$B$3&lt;0),"Check due window",IF($E11&lt;TODAY(),"Past Due",IF($E11&lt;=TODAY()+Assumptions!$B$3,"Due Soon","On Track"))))))</f>
        <v/>
      </c>
      <c r="M11" s="33">
        <f>IF($A11="","",IF(OR($H11="Completed",$H11="Canceled"),0,IF(ISNUMBER($I11),$I11,"")))</f>
        <v/>
      </c>
      <c r="N11" s="15">
        <f>IF($A11="","",IF(COUNTIF($A$5:$A$104,$A11)&gt;1,"Check duplicate task ID",IF($B11="","Check policy reference",IF($C11="","Select service task",IF($D11="","Check received date",IF($E11="","Check due date",IF(AND(ISNUMBER($D11),ISNUMBER($E11),$E11&lt;$D11),"Check date order",IF($G11="","Select priority",IF($H11="","Select status",IF($I11="","Add estimate",IF(OR(NOT(ISNUMBER(Assumptions!$B$4)),Assumptions!$B$4&lt;=0),"Check estimate limit",IF(AND(ISNUMBER($I11),$I11&gt;Assumptions!$B$4),"Check estimate limit",IF(AND(OR($H11="Completed",$H11="Canceled"),$J11=""),"Check closed date",IF(AND(NOT(OR($H11="Completed",$H11="Canceled")),$J11&lt;&gt;""),"Check status and date",IF($F11="","Assign owner",IF(COUNTIF(Assumptions!$A$7:$A$11,$F11)=0,"Check owner list",""))))))))))))))))</f>
        <v/>
      </c>
    </row>
    <row r="12" ht="30" customHeight="1">
      <c r="A12" s="20" t="inlineStr">
        <is>
          <t>FIC-TSK-008</t>
        </is>
      </c>
      <c r="B12" s="20" t="inlineStr">
        <is>
          <t>FIC-TRN-2002</t>
        </is>
      </c>
      <c r="C12" s="20" t="inlineStr">
        <is>
          <t>Duplicate request</t>
        </is>
      </c>
      <c r="D12" s="38" t="n">
        <v>46276</v>
      </c>
      <c r="E12" s="38" t="n">
        <v>46277</v>
      </c>
      <c r="F12" s="20" t="inlineStr">
        <is>
          <t>Casey Harbor (fictional)</t>
        </is>
      </c>
      <c r="G12" s="22" t="inlineStr">
        <is>
          <t>Low</t>
        </is>
      </c>
      <c r="H12" s="22" t="inlineStr">
        <is>
          <t>Canceled</t>
        </is>
      </c>
      <c r="I12" s="39" t="n">
        <v>2</v>
      </c>
      <c r="J12" s="38" t="n">
        <v>46276</v>
      </c>
      <c r="K12" s="12">
        <f>IF($A12="","",IF(OR($H12="Completed",$H12="Canceled"),"",IF($E12="","",IFERROR($E12-TODAY(),""))))</f>
        <v/>
      </c>
      <c r="L12" s="25">
        <f>IF($A12="","",IF(OR($H12="Completed",$H12="Canceled"),"Closed",IF($E12="","Check due date",IF(OR(NOT(ISNUMBER(Assumptions!$B$3)),Assumptions!$B$3&lt;0),"Check due window",IF($E12&lt;TODAY(),"Past Due",IF($E12&lt;=TODAY()+Assumptions!$B$3,"Due Soon","On Track"))))))</f>
        <v/>
      </c>
      <c r="M12" s="40">
        <f>IF($A12="","",IF(OR($H12="Completed",$H12="Canceled"),0,IF(ISNUMBER($I12),$I12,"")))</f>
        <v/>
      </c>
      <c r="N12" s="11">
        <f>IF($A12="","",IF(COUNTIF($A$5:$A$104,$A12)&gt;1,"Check duplicate task ID",IF($B12="","Check policy reference",IF($C12="","Select service task",IF($D12="","Check received date",IF($E12="","Check due date",IF(AND(ISNUMBER($D12),ISNUMBER($E12),$E12&lt;$D12),"Check date order",IF($G12="","Select priority",IF($H12="","Select status",IF($I12="","Add estimate",IF(OR(NOT(ISNUMBER(Assumptions!$B$4)),Assumptions!$B$4&lt;=0),"Check estimate limit",IF(AND(ISNUMBER($I12),$I12&gt;Assumptions!$B$4),"Check estimate limit",IF(AND(OR($H12="Completed",$H12="Canceled"),$J12=""),"Check closed date",IF(AND(NOT(OR($H12="Completed",$H12="Canceled")),$J12&lt;&gt;""),"Check status and date",IF($F12="","Assign owner",IF(COUNTIF(Assumptions!$A$7:$A$11,$F12)=0,"Check owner list",""))))))))))))))))</f>
        <v/>
      </c>
    </row>
    <row r="13" ht="30" customHeight="1">
      <c r="A13" s="20" t="inlineStr">
        <is>
          <t>FIC-TSK-009</t>
        </is>
      </c>
      <c r="B13" s="20" t="inlineStr">
        <is>
          <t>FIC-POL-1007</t>
        </is>
      </c>
      <c r="C13" s="20" t="inlineStr">
        <is>
          <t>Reinstatement inquiry</t>
        </is>
      </c>
      <c r="D13" s="38" t="n">
        <v>46271</v>
      </c>
      <c r="E13" s="38" t="n">
        <v>46274</v>
      </c>
      <c r="F13" s="20" t="inlineStr">
        <is>
          <t>Jordan Pike (fictional)</t>
        </is>
      </c>
      <c r="G13" s="22" t="inlineStr">
        <is>
          <t>Urgent</t>
        </is>
      </c>
      <c r="H13" s="22" t="inlineStr">
        <is>
          <t>Waiting</t>
        </is>
      </c>
      <c r="I13" s="39" t="n">
        <v>7</v>
      </c>
      <c r="J13" s="38" t="n"/>
      <c r="K13" s="16">
        <f>IF($A13="","",IF(OR($H13="Completed",$H13="Canceled"),"",IF($E13="","",IFERROR($E13-TODAY(),""))))</f>
        <v/>
      </c>
      <c r="L13" s="24">
        <f>IF($A13="","",IF(OR($H13="Completed",$H13="Canceled"),"Closed",IF($E13="","Check due date",IF(OR(NOT(ISNUMBER(Assumptions!$B$3)),Assumptions!$B$3&lt;0),"Check due window",IF($E13&lt;TODAY(),"Past Due",IF($E13&lt;=TODAY()+Assumptions!$B$3,"Due Soon","On Track"))))))</f>
        <v/>
      </c>
      <c r="M13" s="33">
        <f>IF($A13="","",IF(OR($H13="Completed",$H13="Canceled"),0,IF(ISNUMBER($I13),$I13,"")))</f>
        <v/>
      </c>
      <c r="N13" s="15">
        <f>IF($A13="","",IF(COUNTIF($A$5:$A$104,$A13)&gt;1,"Check duplicate task ID",IF($B13="","Check policy reference",IF($C13="","Select service task",IF($D13="","Check received date",IF($E13="","Check due date",IF(AND(ISNUMBER($D13),ISNUMBER($E13),$E13&lt;$D13),"Check date order",IF($G13="","Select priority",IF($H13="","Select status",IF($I13="","Add estimate",IF(OR(NOT(ISNUMBER(Assumptions!$B$4)),Assumptions!$B$4&lt;=0),"Check estimate limit",IF(AND(ISNUMBER($I13),$I13&gt;Assumptions!$B$4),"Check estimate limit",IF(AND(OR($H13="Completed",$H13="Canceled"),$J13=""),"Check closed date",IF(AND(NOT(OR($H13="Completed",$H13="Canceled")),$J13&lt;&gt;""),"Check status and date",IF($F13="","Assign owner",IF(COUNTIF(Assumptions!$A$7:$A$11,$F13)=0,"Check owner list",""))))))))))))))))</f>
        <v/>
      </c>
    </row>
    <row r="14" ht="30" customHeight="1">
      <c r="A14" s="20" t="inlineStr">
        <is>
          <t>FIC-TSK-010</t>
        </is>
      </c>
      <c r="B14" s="20" t="inlineStr">
        <is>
          <t>FIC-POL-1008</t>
        </is>
      </c>
      <c r="C14" s="20" t="inlineStr">
        <is>
          <t>Other administrative request</t>
        </is>
      </c>
      <c r="D14" s="38" t="n">
        <v>46267</v>
      </c>
      <c r="E14" s="38" t="n">
        <v>46272</v>
      </c>
      <c r="F14" s="20" t="inlineStr">
        <is>
          <t>Casey Harbor (fictional)</t>
        </is>
      </c>
      <c r="G14" s="22" t="inlineStr">
        <is>
          <t>Normal</t>
        </is>
      </c>
      <c r="H14" s="22" t="inlineStr">
        <is>
          <t>Completed</t>
        </is>
      </c>
      <c r="I14" s="39" t="n">
        <v>8</v>
      </c>
      <c r="J14" s="38" t="n">
        <v>46275</v>
      </c>
      <c r="K14" s="12">
        <f>IF($A14="","",IF(OR($H14="Completed",$H14="Canceled"),"",IF($E14="","",IFERROR($E14-TODAY(),""))))</f>
        <v/>
      </c>
      <c r="L14" s="25">
        <f>IF($A14="","",IF(OR($H14="Completed",$H14="Canceled"),"Closed",IF($E14="","Check due date",IF(OR(NOT(ISNUMBER(Assumptions!$B$3)),Assumptions!$B$3&lt;0),"Check due window",IF($E14&lt;TODAY(),"Past Due",IF($E14&lt;=TODAY()+Assumptions!$B$3,"Due Soon","On Track"))))))</f>
        <v/>
      </c>
      <c r="M14" s="40">
        <f>IF($A14="","",IF(OR($H14="Completed",$H14="Canceled"),0,IF(ISNUMBER($I14),$I14,"")))</f>
        <v/>
      </c>
      <c r="N14" s="11">
        <f>IF($A14="","",IF(COUNTIF($A$5:$A$104,$A14)&gt;1,"Check duplicate task ID",IF($B14="","Check policy reference",IF($C14="","Select service task",IF($D14="","Check received date",IF($E14="","Check due date",IF(AND(ISNUMBER($D14),ISNUMBER($E14),$E14&lt;$D14),"Check date order",IF($G14="","Select priority",IF($H14="","Select status",IF($I14="","Add estimate",IF(OR(NOT(ISNUMBER(Assumptions!$B$4)),Assumptions!$B$4&lt;=0),"Check estimate limit",IF(AND(ISNUMBER($I14),$I14&gt;Assumptions!$B$4),"Check estimate limit",IF(AND(OR($H14="Completed",$H14="Canceled"),$J14=""),"Check closed date",IF(AND(NOT(OR($H14="Completed",$H14="Canceled")),$J14&lt;&gt;""),"Check status and date",IF($F14="","Assign owner",IF(COUNTIF(Assumptions!$A$7:$A$11,$F14)=0,"Check owner list",""))))))))))))))))</f>
        <v/>
      </c>
    </row>
    <row r="15" ht="30" customHeight="1">
      <c r="A15" s="20" t="n"/>
      <c r="B15" s="20" t="n"/>
      <c r="C15" s="20" t="n"/>
      <c r="D15" s="38" t="n"/>
      <c r="E15" s="38" t="n"/>
      <c r="F15" s="20" t="n"/>
      <c r="G15" s="22" t="n"/>
      <c r="H15" s="22" t="n"/>
      <c r="I15" s="39" t="n"/>
      <c r="J15" s="38" t="n"/>
      <c r="K15" s="16">
        <f>IF($A15="","",IF(OR($H15="Completed",$H15="Canceled"),"",IF($E15="","",IFERROR($E15-TODAY(),""))))</f>
        <v/>
      </c>
      <c r="L15" s="24">
        <f>IF($A15="","",IF(OR($H15="Completed",$H15="Canceled"),"Closed",IF($E15="","Check due date",IF(OR(NOT(ISNUMBER(Assumptions!$B$3)),Assumptions!$B$3&lt;0),"Check due window",IF($E15&lt;TODAY(),"Past Due",IF($E15&lt;=TODAY()+Assumptions!$B$3,"Due Soon","On Track"))))))</f>
        <v/>
      </c>
      <c r="M15" s="33">
        <f>IF($A15="","",IF(OR($H15="Completed",$H15="Canceled"),0,IF(ISNUMBER($I15),$I15,"")))</f>
        <v/>
      </c>
      <c r="N15" s="15">
        <f>IF($A15="","",IF(COUNTIF($A$5:$A$104,$A15)&gt;1,"Check duplicate task ID",IF($B15="","Check policy reference",IF($C15="","Select service task",IF($D15="","Check received date",IF($E15="","Check due date",IF(AND(ISNUMBER($D15),ISNUMBER($E15),$E15&lt;$D15),"Check date order",IF($G15="","Select priority",IF($H15="","Select status",IF($I15="","Add estimate",IF(OR(NOT(ISNUMBER(Assumptions!$B$4)),Assumptions!$B$4&lt;=0),"Check estimate limit",IF(AND(ISNUMBER($I15),$I15&gt;Assumptions!$B$4),"Check estimate limit",IF(AND(OR($H15="Completed",$H15="Canceled"),$J15=""),"Check closed date",IF(AND(NOT(OR($H15="Completed",$H15="Canceled")),$J15&lt;&gt;""),"Check status and date",IF($F15="","Assign owner",IF(COUNTIF(Assumptions!$A$7:$A$11,$F15)=0,"Check owner list",""))))))))))))))))</f>
        <v/>
      </c>
    </row>
    <row r="16" ht="30" customHeight="1">
      <c r="A16" s="20" t="n"/>
      <c r="B16" s="20" t="n"/>
      <c r="C16" s="20" t="n"/>
      <c r="D16" s="38" t="n"/>
      <c r="E16" s="38" t="n"/>
      <c r="F16" s="20" t="n"/>
      <c r="G16" s="22" t="n"/>
      <c r="H16" s="22" t="n"/>
      <c r="I16" s="39" t="n"/>
      <c r="J16" s="38" t="n"/>
      <c r="K16" s="12">
        <f>IF($A16="","",IF(OR($H16="Completed",$H16="Canceled"),"",IF($E16="","",IFERROR($E16-TODAY(),""))))</f>
        <v/>
      </c>
      <c r="L16" s="25">
        <f>IF($A16="","",IF(OR($H16="Completed",$H16="Canceled"),"Closed",IF($E16="","Check due date",IF(OR(NOT(ISNUMBER(Assumptions!$B$3)),Assumptions!$B$3&lt;0),"Check due window",IF($E16&lt;TODAY(),"Past Due",IF($E16&lt;=TODAY()+Assumptions!$B$3,"Due Soon","On Track"))))))</f>
        <v/>
      </c>
      <c r="M16" s="40">
        <f>IF($A16="","",IF(OR($H16="Completed",$H16="Canceled"),0,IF(ISNUMBER($I16),$I16,"")))</f>
        <v/>
      </c>
      <c r="N16" s="11">
        <f>IF($A16="","",IF(COUNTIF($A$5:$A$104,$A16)&gt;1,"Check duplicate task ID",IF($B16="","Check policy reference",IF($C16="","Select service task",IF($D16="","Check received date",IF($E16="","Check due date",IF(AND(ISNUMBER($D16),ISNUMBER($E16),$E16&lt;$D16),"Check date order",IF($G16="","Select priority",IF($H16="","Select status",IF($I16="","Add estimate",IF(OR(NOT(ISNUMBER(Assumptions!$B$4)),Assumptions!$B$4&lt;=0),"Check estimate limit",IF(AND(ISNUMBER($I16),$I16&gt;Assumptions!$B$4),"Check estimate limit",IF(AND(OR($H16="Completed",$H16="Canceled"),$J16=""),"Check closed date",IF(AND(NOT(OR($H16="Completed",$H16="Canceled")),$J16&lt;&gt;""),"Check status and date",IF($F16="","Assign owner",IF(COUNTIF(Assumptions!$A$7:$A$11,$F16)=0,"Check owner list",""))))))))))))))))</f>
        <v/>
      </c>
    </row>
    <row r="17" ht="30" customHeight="1">
      <c r="A17" s="20" t="n"/>
      <c r="B17" s="20" t="n"/>
      <c r="C17" s="20" t="n"/>
      <c r="D17" s="38" t="n"/>
      <c r="E17" s="38" t="n"/>
      <c r="F17" s="20" t="n"/>
      <c r="G17" s="22" t="n"/>
      <c r="H17" s="22" t="n"/>
      <c r="I17" s="39" t="n"/>
      <c r="J17" s="38" t="n"/>
      <c r="K17" s="16">
        <f>IF($A17="","",IF(OR($H17="Completed",$H17="Canceled"),"",IF($E17="","",IFERROR($E17-TODAY(),""))))</f>
        <v/>
      </c>
      <c r="L17" s="24">
        <f>IF($A17="","",IF(OR($H17="Completed",$H17="Canceled"),"Closed",IF($E17="","Check due date",IF(OR(NOT(ISNUMBER(Assumptions!$B$3)),Assumptions!$B$3&lt;0),"Check due window",IF($E17&lt;TODAY(),"Past Due",IF($E17&lt;=TODAY()+Assumptions!$B$3,"Due Soon","On Track"))))))</f>
        <v/>
      </c>
      <c r="M17" s="33">
        <f>IF($A17="","",IF(OR($H17="Completed",$H17="Canceled"),0,IF(ISNUMBER($I17),$I17,"")))</f>
        <v/>
      </c>
      <c r="N17" s="15">
        <f>IF($A17="","",IF(COUNTIF($A$5:$A$104,$A17)&gt;1,"Check duplicate task ID",IF($B17="","Check policy reference",IF($C17="","Select service task",IF($D17="","Check received date",IF($E17="","Check due date",IF(AND(ISNUMBER($D17),ISNUMBER($E17),$E17&lt;$D17),"Check date order",IF($G17="","Select priority",IF($H17="","Select status",IF($I17="","Add estimate",IF(OR(NOT(ISNUMBER(Assumptions!$B$4)),Assumptions!$B$4&lt;=0),"Check estimate limit",IF(AND(ISNUMBER($I17),$I17&gt;Assumptions!$B$4),"Check estimate limit",IF(AND(OR($H17="Completed",$H17="Canceled"),$J17=""),"Check closed date",IF(AND(NOT(OR($H17="Completed",$H17="Canceled")),$J17&lt;&gt;""),"Check status and date",IF($F17="","Assign owner",IF(COUNTIF(Assumptions!$A$7:$A$11,$F17)=0,"Check owner list",""))))))))))))))))</f>
        <v/>
      </c>
    </row>
    <row r="18" ht="30" customHeight="1">
      <c r="A18" s="20" t="n"/>
      <c r="B18" s="20" t="n"/>
      <c r="C18" s="20" t="n"/>
      <c r="D18" s="38" t="n"/>
      <c r="E18" s="38" t="n"/>
      <c r="F18" s="20" t="n"/>
      <c r="G18" s="22" t="n"/>
      <c r="H18" s="22" t="n"/>
      <c r="I18" s="39" t="n"/>
      <c r="J18" s="38" t="n"/>
      <c r="K18" s="12">
        <f>IF($A18="","",IF(OR($H18="Completed",$H18="Canceled"),"",IF($E18="","",IFERROR($E18-TODAY(),""))))</f>
        <v/>
      </c>
      <c r="L18" s="25">
        <f>IF($A18="","",IF(OR($H18="Completed",$H18="Canceled"),"Closed",IF($E18="","Check due date",IF(OR(NOT(ISNUMBER(Assumptions!$B$3)),Assumptions!$B$3&lt;0),"Check due window",IF($E18&lt;TODAY(),"Past Due",IF($E18&lt;=TODAY()+Assumptions!$B$3,"Due Soon","On Track"))))))</f>
        <v/>
      </c>
      <c r="M18" s="40">
        <f>IF($A18="","",IF(OR($H18="Completed",$H18="Canceled"),0,IF(ISNUMBER($I18),$I18,"")))</f>
        <v/>
      </c>
      <c r="N18" s="11">
        <f>IF($A18="","",IF(COUNTIF($A$5:$A$104,$A18)&gt;1,"Check duplicate task ID",IF($B18="","Check policy reference",IF($C18="","Select service task",IF($D18="","Check received date",IF($E18="","Check due date",IF(AND(ISNUMBER($D18),ISNUMBER($E18),$E18&lt;$D18),"Check date order",IF($G18="","Select priority",IF($H18="","Select status",IF($I18="","Add estimate",IF(OR(NOT(ISNUMBER(Assumptions!$B$4)),Assumptions!$B$4&lt;=0),"Check estimate limit",IF(AND(ISNUMBER($I18),$I18&gt;Assumptions!$B$4),"Check estimate limit",IF(AND(OR($H18="Completed",$H18="Canceled"),$J18=""),"Check closed date",IF(AND(NOT(OR($H18="Completed",$H18="Canceled")),$J18&lt;&gt;""),"Check status and date",IF($F18="","Assign owner",IF(COUNTIF(Assumptions!$A$7:$A$11,$F18)=0,"Check owner list",""))))))))))))))))</f>
        <v/>
      </c>
    </row>
    <row r="19" ht="30" customHeight="1">
      <c r="A19" s="20" t="n"/>
      <c r="B19" s="20" t="n"/>
      <c r="C19" s="20" t="n"/>
      <c r="D19" s="38" t="n"/>
      <c r="E19" s="38" t="n"/>
      <c r="F19" s="20" t="n"/>
      <c r="G19" s="22" t="n"/>
      <c r="H19" s="22" t="n"/>
      <c r="I19" s="39" t="n"/>
      <c r="J19" s="38" t="n"/>
      <c r="K19" s="16">
        <f>IF($A19="","",IF(OR($H19="Completed",$H19="Canceled"),"",IF($E19="","",IFERROR($E19-TODAY(),""))))</f>
        <v/>
      </c>
      <c r="L19" s="24">
        <f>IF($A19="","",IF(OR($H19="Completed",$H19="Canceled"),"Closed",IF($E19="","Check due date",IF(OR(NOT(ISNUMBER(Assumptions!$B$3)),Assumptions!$B$3&lt;0),"Check due window",IF($E19&lt;TODAY(),"Past Due",IF($E19&lt;=TODAY()+Assumptions!$B$3,"Due Soon","On Track"))))))</f>
        <v/>
      </c>
      <c r="M19" s="33">
        <f>IF($A19="","",IF(OR($H19="Completed",$H19="Canceled"),0,IF(ISNUMBER($I19),$I19,"")))</f>
        <v/>
      </c>
      <c r="N19" s="15">
        <f>IF($A19="","",IF(COUNTIF($A$5:$A$104,$A19)&gt;1,"Check duplicate task ID",IF($B19="","Check policy reference",IF($C19="","Select service task",IF($D19="","Check received date",IF($E19="","Check due date",IF(AND(ISNUMBER($D19),ISNUMBER($E19),$E19&lt;$D19),"Check date order",IF($G19="","Select priority",IF($H19="","Select status",IF($I19="","Add estimate",IF(OR(NOT(ISNUMBER(Assumptions!$B$4)),Assumptions!$B$4&lt;=0),"Check estimate limit",IF(AND(ISNUMBER($I19),$I19&gt;Assumptions!$B$4),"Check estimate limit",IF(AND(OR($H19="Completed",$H19="Canceled"),$J19=""),"Check closed date",IF(AND(NOT(OR($H19="Completed",$H19="Canceled")),$J19&lt;&gt;""),"Check status and date",IF($F19="","Assign owner",IF(COUNTIF(Assumptions!$A$7:$A$11,$F19)=0,"Check owner list",""))))))))))))))))</f>
        <v/>
      </c>
    </row>
    <row r="20" ht="30" customHeight="1">
      <c r="A20" s="20" t="n"/>
      <c r="B20" s="20" t="n"/>
      <c r="C20" s="20" t="n"/>
      <c r="D20" s="38" t="n"/>
      <c r="E20" s="38" t="n"/>
      <c r="F20" s="20" t="n"/>
      <c r="G20" s="22" t="n"/>
      <c r="H20" s="22" t="n"/>
      <c r="I20" s="39" t="n"/>
      <c r="J20" s="38" t="n"/>
      <c r="K20" s="12">
        <f>IF($A20="","",IF(OR($H20="Completed",$H20="Canceled"),"",IF($E20="","",IFERROR($E20-TODAY(),""))))</f>
        <v/>
      </c>
      <c r="L20" s="25">
        <f>IF($A20="","",IF(OR($H20="Completed",$H20="Canceled"),"Closed",IF($E20="","Check due date",IF(OR(NOT(ISNUMBER(Assumptions!$B$3)),Assumptions!$B$3&lt;0),"Check due window",IF($E20&lt;TODAY(),"Past Due",IF($E20&lt;=TODAY()+Assumptions!$B$3,"Due Soon","On Track"))))))</f>
        <v/>
      </c>
      <c r="M20" s="40">
        <f>IF($A20="","",IF(OR($H20="Completed",$H20="Canceled"),0,IF(ISNUMBER($I20),$I20,"")))</f>
        <v/>
      </c>
      <c r="N20" s="11">
        <f>IF($A20="","",IF(COUNTIF($A$5:$A$104,$A20)&gt;1,"Check duplicate task ID",IF($B20="","Check policy reference",IF($C20="","Select service task",IF($D20="","Check received date",IF($E20="","Check due date",IF(AND(ISNUMBER($D20),ISNUMBER($E20),$E20&lt;$D20),"Check date order",IF($G20="","Select priority",IF($H20="","Select status",IF($I20="","Add estimate",IF(OR(NOT(ISNUMBER(Assumptions!$B$4)),Assumptions!$B$4&lt;=0),"Check estimate limit",IF(AND(ISNUMBER($I20),$I20&gt;Assumptions!$B$4),"Check estimate limit",IF(AND(OR($H20="Completed",$H20="Canceled"),$J20=""),"Check closed date",IF(AND(NOT(OR($H20="Completed",$H20="Canceled")),$J20&lt;&gt;""),"Check status and date",IF($F20="","Assign owner",IF(COUNTIF(Assumptions!$A$7:$A$11,$F20)=0,"Check owner list",""))))))))))))))))</f>
        <v/>
      </c>
    </row>
    <row r="21" ht="30" customHeight="1">
      <c r="A21" s="20" t="n"/>
      <c r="B21" s="20" t="n"/>
      <c r="C21" s="20" t="n"/>
      <c r="D21" s="38" t="n"/>
      <c r="E21" s="38" t="n"/>
      <c r="F21" s="20" t="n"/>
      <c r="G21" s="22" t="n"/>
      <c r="H21" s="22" t="n"/>
      <c r="I21" s="39" t="n"/>
      <c r="J21" s="38" t="n"/>
      <c r="K21" s="16">
        <f>IF($A21="","",IF(OR($H21="Completed",$H21="Canceled"),"",IF($E21="","",IFERROR($E21-TODAY(),""))))</f>
        <v/>
      </c>
      <c r="L21" s="24">
        <f>IF($A21="","",IF(OR($H21="Completed",$H21="Canceled"),"Closed",IF($E21="","Check due date",IF(OR(NOT(ISNUMBER(Assumptions!$B$3)),Assumptions!$B$3&lt;0),"Check due window",IF($E21&lt;TODAY(),"Past Due",IF($E21&lt;=TODAY()+Assumptions!$B$3,"Due Soon","On Track"))))))</f>
        <v/>
      </c>
      <c r="M21" s="33">
        <f>IF($A21="","",IF(OR($H21="Completed",$H21="Canceled"),0,IF(ISNUMBER($I21),$I21,"")))</f>
        <v/>
      </c>
      <c r="N21" s="15">
        <f>IF($A21="","",IF(COUNTIF($A$5:$A$104,$A21)&gt;1,"Check duplicate task ID",IF($B21="","Check policy reference",IF($C21="","Select service task",IF($D21="","Check received date",IF($E21="","Check due date",IF(AND(ISNUMBER($D21),ISNUMBER($E21),$E21&lt;$D21),"Check date order",IF($G21="","Select priority",IF($H21="","Select status",IF($I21="","Add estimate",IF(OR(NOT(ISNUMBER(Assumptions!$B$4)),Assumptions!$B$4&lt;=0),"Check estimate limit",IF(AND(ISNUMBER($I21),$I21&gt;Assumptions!$B$4),"Check estimate limit",IF(AND(OR($H21="Completed",$H21="Canceled"),$J21=""),"Check closed date",IF(AND(NOT(OR($H21="Completed",$H21="Canceled")),$J21&lt;&gt;""),"Check status and date",IF($F21="","Assign owner",IF(COUNTIF(Assumptions!$A$7:$A$11,$F21)=0,"Check owner list",""))))))))))))))))</f>
        <v/>
      </c>
    </row>
    <row r="22" ht="30" customHeight="1">
      <c r="A22" s="20" t="n"/>
      <c r="B22" s="20" t="n"/>
      <c r="C22" s="20" t="n"/>
      <c r="D22" s="38" t="n"/>
      <c r="E22" s="38" t="n"/>
      <c r="F22" s="20" t="n"/>
      <c r="G22" s="22" t="n"/>
      <c r="H22" s="22" t="n"/>
      <c r="I22" s="39" t="n"/>
      <c r="J22" s="38" t="n"/>
      <c r="K22" s="12">
        <f>IF($A22="","",IF(OR($H22="Completed",$H22="Canceled"),"",IF($E22="","",IFERROR($E22-TODAY(),""))))</f>
        <v/>
      </c>
      <c r="L22" s="25">
        <f>IF($A22="","",IF(OR($H22="Completed",$H22="Canceled"),"Closed",IF($E22="","Check due date",IF(OR(NOT(ISNUMBER(Assumptions!$B$3)),Assumptions!$B$3&lt;0),"Check due window",IF($E22&lt;TODAY(),"Past Due",IF($E22&lt;=TODAY()+Assumptions!$B$3,"Due Soon","On Track"))))))</f>
        <v/>
      </c>
      <c r="M22" s="40">
        <f>IF($A22="","",IF(OR($H22="Completed",$H22="Canceled"),0,IF(ISNUMBER($I22),$I22,"")))</f>
        <v/>
      </c>
      <c r="N22" s="11">
        <f>IF($A22="","",IF(COUNTIF($A$5:$A$104,$A22)&gt;1,"Check duplicate task ID",IF($B22="","Check policy reference",IF($C22="","Select service task",IF($D22="","Check received date",IF($E22="","Check due date",IF(AND(ISNUMBER($D22),ISNUMBER($E22),$E22&lt;$D22),"Check date order",IF($G22="","Select priority",IF($H22="","Select status",IF($I22="","Add estimate",IF(OR(NOT(ISNUMBER(Assumptions!$B$4)),Assumptions!$B$4&lt;=0),"Check estimate limit",IF(AND(ISNUMBER($I22),$I22&gt;Assumptions!$B$4),"Check estimate limit",IF(AND(OR($H22="Completed",$H22="Canceled"),$J22=""),"Check closed date",IF(AND(NOT(OR($H22="Completed",$H22="Canceled")),$J22&lt;&gt;""),"Check status and date",IF($F22="","Assign owner",IF(COUNTIF(Assumptions!$A$7:$A$11,$F22)=0,"Check owner list",""))))))))))))))))</f>
        <v/>
      </c>
    </row>
    <row r="23" ht="30" customHeight="1">
      <c r="A23" s="20" t="n"/>
      <c r="B23" s="20" t="n"/>
      <c r="C23" s="20" t="n"/>
      <c r="D23" s="38" t="n"/>
      <c r="E23" s="38" t="n"/>
      <c r="F23" s="20" t="n"/>
      <c r="G23" s="22" t="n"/>
      <c r="H23" s="22" t="n"/>
      <c r="I23" s="39" t="n"/>
      <c r="J23" s="38" t="n"/>
      <c r="K23" s="16">
        <f>IF($A23="","",IF(OR($H23="Completed",$H23="Canceled"),"",IF($E23="","",IFERROR($E23-TODAY(),""))))</f>
        <v/>
      </c>
      <c r="L23" s="24">
        <f>IF($A23="","",IF(OR($H23="Completed",$H23="Canceled"),"Closed",IF($E23="","Check due date",IF(OR(NOT(ISNUMBER(Assumptions!$B$3)),Assumptions!$B$3&lt;0),"Check due window",IF($E23&lt;TODAY(),"Past Due",IF($E23&lt;=TODAY()+Assumptions!$B$3,"Due Soon","On Track"))))))</f>
        <v/>
      </c>
      <c r="M23" s="33">
        <f>IF($A23="","",IF(OR($H23="Completed",$H23="Canceled"),0,IF(ISNUMBER($I23),$I23,"")))</f>
        <v/>
      </c>
      <c r="N23" s="15">
        <f>IF($A23="","",IF(COUNTIF($A$5:$A$104,$A23)&gt;1,"Check duplicate task ID",IF($B23="","Check policy reference",IF($C23="","Select service task",IF($D23="","Check received date",IF($E23="","Check due date",IF(AND(ISNUMBER($D23),ISNUMBER($E23),$E23&lt;$D23),"Check date order",IF($G23="","Select priority",IF($H23="","Select status",IF($I23="","Add estimate",IF(OR(NOT(ISNUMBER(Assumptions!$B$4)),Assumptions!$B$4&lt;=0),"Check estimate limit",IF(AND(ISNUMBER($I23),$I23&gt;Assumptions!$B$4),"Check estimate limit",IF(AND(OR($H23="Completed",$H23="Canceled"),$J23=""),"Check closed date",IF(AND(NOT(OR($H23="Completed",$H23="Canceled")),$J23&lt;&gt;""),"Check status and date",IF($F23="","Assign owner",IF(COUNTIF(Assumptions!$A$7:$A$11,$F23)=0,"Check owner list",""))))))))))))))))</f>
        <v/>
      </c>
    </row>
    <row r="24" ht="30" customHeight="1">
      <c r="A24" s="20" t="n"/>
      <c r="B24" s="20" t="n"/>
      <c r="C24" s="20" t="n"/>
      <c r="D24" s="38" t="n"/>
      <c r="E24" s="38" t="n"/>
      <c r="F24" s="20" t="n"/>
      <c r="G24" s="22" t="n"/>
      <c r="H24" s="22" t="n"/>
      <c r="I24" s="39" t="n"/>
      <c r="J24" s="38" t="n"/>
      <c r="K24" s="12">
        <f>IF($A24="","",IF(OR($H24="Completed",$H24="Canceled"),"",IF($E24="","",IFERROR($E24-TODAY(),""))))</f>
        <v/>
      </c>
      <c r="L24" s="25">
        <f>IF($A24="","",IF(OR($H24="Completed",$H24="Canceled"),"Closed",IF($E24="","Check due date",IF(OR(NOT(ISNUMBER(Assumptions!$B$3)),Assumptions!$B$3&lt;0),"Check due window",IF($E24&lt;TODAY(),"Past Due",IF($E24&lt;=TODAY()+Assumptions!$B$3,"Due Soon","On Track"))))))</f>
        <v/>
      </c>
      <c r="M24" s="40">
        <f>IF($A24="","",IF(OR($H24="Completed",$H24="Canceled"),0,IF(ISNUMBER($I24),$I24,"")))</f>
        <v/>
      </c>
      <c r="N24" s="11">
        <f>IF($A24="","",IF(COUNTIF($A$5:$A$104,$A24)&gt;1,"Check duplicate task ID",IF($B24="","Check policy reference",IF($C24="","Select service task",IF($D24="","Check received date",IF($E24="","Check due date",IF(AND(ISNUMBER($D24),ISNUMBER($E24),$E24&lt;$D24),"Check date order",IF($G24="","Select priority",IF($H24="","Select status",IF($I24="","Add estimate",IF(OR(NOT(ISNUMBER(Assumptions!$B$4)),Assumptions!$B$4&lt;=0),"Check estimate limit",IF(AND(ISNUMBER($I24),$I24&gt;Assumptions!$B$4),"Check estimate limit",IF(AND(OR($H24="Completed",$H24="Canceled"),$J24=""),"Check closed date",IF(AND(NOT(OR($H24="Completed",$H24="Canceled")),$J24&lt;&gt;""),"Check status and date",IF($F24="","Assign owner",IF(COUNTIF(Assumptions!$A$7:$A$11,$F24)=0,"Check owner list",""))))))))))))))))</f>
        <v/>
      </c>
    </row>
    <row r="25" ht="30" customHeight="1">
      <c r="A25" s="20" t="n"/>
      <c r="B25" s="20" t="n"/>
      <c r="C25" s="20" t="n"/>
      <c r="D25" s="38" t="n"/>
      <c r="E25" s="38" t="n"/>
      <c r="F25" s="20" t="n"/>
      <c r="G25" s="22" t="n"/>
      <c r="H25" s="22" t="n"/>
      <c r="I25" s="39" t="n"/>
      <c r="J25" s="38" t="n"/>
      <c r="K25" s="16">
        <f>IF($A25="","",IF(OR($H25="Completed",$H25="Canceled"),"",IF($E25="","",IFERROR($E25-TODAY(),""))))</f>
        <v/>
      </c>
      <c r="L25" s="24">
        <f>IF($A25="","",IF(OR($H25="Completed",$H25="Canceled"),"Closed",IF($E25="","Check due date",IF(OR(NOT(ISNUMBER(Assumptions!$B$3)),Assumptions!$B$3&lt;0),"Check due window",IF($E25&lt;TODAY(),"Past Due",IF($E25&lt;=TODAY()+Assumptions!$B$3,"Due Soon","On Track"))))))</f>
        <v/>
      </c>
      <c r="M25" s="33">
        <f>IF($A25="","",IF(OR($H25="Completed",$H25="Canceled"),0,IF(ISNUMBER($I25),$I25,"")))</f>
        <v/>
      </c>
      <c r="N25" s="15">
        <f>IF($A25="","",IF(COUNTIF($A$5:$A$104,$A25)&gt;1,"Check duplicate task ID",IF($B25="","Check policy reference",IF($C25="","Select service task",IF($D25="","Check received date",IF($E25="","Check due date",IF(AND(ISNUMBER($D25),ISNUMBER($E25),$E25&lt;$D25),"Check date order",IF($G25="","Select priority",IF($H25="","Select status",IF($I25="","Add estimate",IF(OR(NOT(ISNUMBER(Assumptions!$B$4)),Assumptions!$B$4&lt;=0),"Check estimate limit",IF(AND(ISNUMBER($I25),$I25&gt;Assumptions!$B$4),"Check estimate limit",IF(AND(OR($H25="Completed",$H25="Canceled"),$J25=""),"Check closed date",IF(AND(NOT(OR($H25="Completed",$H25="Canceled")),$J25&lt;&gt;""),"Check status and date",IF($F25="","Assign owner",IF(COUNTIF(Assumptions!$A$7:$A$11,$F25)=0,"Check owner list",""))))))))))))))))</f>
        <v/>
      </c>
    </row>
    <row r="26" ht="30" customHeight="1">
      <c r="A26" s="20" t="n"/>
      <c r="B26" s="20" t="n"/>
      <c r="C26" s="20" t="n"/>
      <c r="D26" s="38" t="n"/>
      <c r="E26" s="38" t="n"/>
      <c r="F26" s="20" t="n"/>
      <c r="G26" s="22" t="n"/>
      <c r="H26" s="22" t="n"/>
      <c r="I26" s="39" t="n"/>
      <c r="J26" s="38" t="n"/>
      <c r="K26" s="12">
        <f>IF($A26="","",IF(OR($H26="Completed",$H26="Canceled"),"",IF($E26="","",IFERROR($E26-TODAY(),""))))</f>
        <v/>
      </c>
      <c r="L26" s="25">
        <f>IF($A26="","",IF(OR($H26="Completed",$H26="Canceled"),"Closed",IF($E26="","Check due date",IF(OR(NOT(ISNUMBER(Assumptions!$B$3)),Assumptions!$B$3&lt;0),"Check due window",IF($E26&lt;TODAY(),"Past Due",IF($E26&lt;=TODAY()+Assumptions!$B$3,"Due Soon","On Track"))))))</f>
        <v/>
      </c>
      <c r="M26" s="40">
        <f>IF($A26="","",IF(OR($H26="Completed",$H26="Canceled"),0,IF(ISNUMBER($I26),$I26,"")))</f>
        <v/>
      </c>
      <c r="N26" s="11">
        <f>IF($A26="","",IF(COUNTIF($A$5:$A$104,$A26)&gt;1,"Check duplicate task ID",IF($B26="","Check policy reference",IF($C26="","Select service task",IF($D26="","Check received date",IF($E26="","Check due date",IF(AND(ISNUMBER($D26),ISNUMBER($E26),$E26&lt;$D26),"Check date order",IF($G26="","Select priority",IF($H26="","Select status",IF($I26="","Add estimate",IF(OR(NOT(ISNUMBER(Assumptions!$B$4)),Assumptions!$B$4&lt;=0),"Check estimate limit",IF(AND(ISNUMBER($I26),$I26&gt;Assumptions!$B$4),"Check estimate limit",IF(AND(OR($H26="Completed",$H26="Canceled"),$J26=""),"Check closed date",IF(AND(NOT(OR($H26="Completed",$H26="Canceled")),$J26&lt;&gt;""),"Check status and date",IF($F26="","Assign owner",IF(COUNTIF(Assumptions!$A$7:$A$11,$F26)=0,"Check owner list",""))))))))))))))))</f>
        <v/>
      </c>
    </row>
    <row r="27" ht="30" customHeight="1">
      <c r="A27" s="20" t="n"/>
      <c r="B27" s="20" t="n"/>
      <c r="C27" s="20" t="n"/>
      <c r="D27" s="38" t="n"/>
      <c r="E27" s="38" t="n"/>
      <c r="F27" s="20" t="n"/>
      <c r="G27" s="22" t="n"/>
      <c r="H27" s="22" t="n"/>
      <c r="I27" s="39" t="n"/>
      <c r="J27" s="38" t="n"/>
      <c r="K27" s="16">
        <f>IF($A27="","",IF(OR($H27="Completed",$H27="Canceled"),"",IF($E27="","",IFERROR($E27-TODAY(),""))))</f>
        <v/>
      </c>
      <c r="L27" s="24">
        <f>IF($A27="","",IF(OR($H27="Completed",$H27="Canceled"),"Closed",IF($E27="","Check due date",IF(OR(NOT(ISNUMBER(Assumptions!$B$3)),Assumptions!$B$3&lt;0),"Check due window",IF($E27&lt;TODAY(),"Past Due",IF($E27&lt;=TODAY()+Assumptions!$B$3,"Due Soon","On Track"))))))</f>
        <v/>
      </c>
      <c r="M27" s="33">
        <f>IF($A27="","",IF(OR($H27="Completed",$H27="Canceled"),0,IF(ISNUMBER($I27),$I27,"")))</f>
        <v/>
      </c>
      <c r="N27" s="15">
        <f>IF($A27="","",IF(COUNTIF($A$5:$A$104,$A27)&gt;1,"Check duplicate task ID",IF($B27="","Check policy reference",IF($C27="","Select service task",IF($D27="","Check received date",IF($E27="","Check due date",IF(AND(ISNUMBER($D27),ISNUMBER($E27),$E27&lt;$D27),"Check date order",IF($G27="","Select priority",IF($H27="","Select status",IF($I27="","Add estimate",IF(OR(NOT(ISNUMBER(Assumptions!$B$4)),Assumptions!$B$4&lt;=0),"Check estimate limit",IF(AND(ISNUMBER($I27),$I27&gt;Assumptions!$B$4),"Check estimate limit",IF(AND(OR($H27="Completed",$H27="Canceled"),$J27=""),"Check closed date",IF(AND(NOT(OR($H27="Completed",$H27="Canceled")),$J27&lt;&gt;""),"Check status and date",IF($F27="","Assign owner",IF(COUNTIF(Assumptions!$A$7:$A$11,$F27)=0,"Check owner list",""))))))))))))))))</f>
        <v/>
      </c>
    </row>
    <row r="28" ht="30" customHeight="1">
      <c r="A28" s="20" t="n"/>
      <c r="B28" s="20" t="n"/>
      <c r="C28" s="20" t="n"/>
      <c r="D28" s="38" t="n"/>
      <c r="E28" s="38" t="n"/>
      <c r="F28" s="20" t="n"/>
      <c r="G28" s="22" t="n"/>
      <c r="H28" s="22" t="n"/>
      <c r="I28" s="39" t="n"/>
      <c r="J28" s="38" t="n"/>
      <c r="K28" s="12">
        <f>IF($A28="","",IF(OR($H28="Completed",$H28="Canceled"),"",IF($E28="","",IFERROR($E28-TODAY(),""))))</f>
        <v/>
      </c>
      <c r="L28" s="25">
        <f>IF($A28="","",IF(OR($H28="Completed",$H28="Canceled"),"Closed",IF($E28="","Check due date",IF(OR(NOT(ISNUMBER(Assumptions!$B$3)),Assumptions!$B$3&lt;0),"Check due window",IF($E28&lt;TODAY(),"Past Due",IF($E28&lt;=TODAY()+Assumptions!$B$3,"Due Soon","On Track"))))))</f>
        <v/>
      </c>
      <c r="M28" s="40">
        <f>IF($A28="","",IF(OR($H28="Completed",$H28="Canceled"),0,IF(ISNUMBER($I28),$I28,"")))</f>
        <v/>
      </c>
      <c r="N28" s="11">
        <f>IF($A28="","",IF(COUNTIF($A$5:$A$104,$A28)&gt;1,"Check duplicate task ID",IF($B28="","Check policy reference",IF($C28="","Select service task",IF($D28="","Check received date",IF($E28="","Check due date",IF(AND(ISNUMBER($D28),ISNUMBER($E28),$E28&lt;$D28),"Check date order",IF($G28="","Select priority",IF($H28="","Select status",IF($I28="","Add estimate",IF(OR(NOT(ISNUMBER(Assumptions!$B$4)),Assumptions!$B$4&lt;=0),"Check estimate limit",IF(AND(ISNUMBER($I28),$I28&gt;Assumptions!$B$4),"Check estimate limit",IF(AND(OR($H28="Completed",$H28="Canceled"),$J28=""),"Check closed date",IF(AND(NOT(OR($H28="Completed",$H28="Canceled")),$J28&lt;&gt;""),"Check status and date",IF($F28="","Assign owner",IF(COUNTIF(Assumptions!$A$7:$A$11,$F28)=0,"Check owner list",""))))))))))))))))</f>
        <v/>
      </c>
    </row>
    <row r="29" ht="30" customHeight="1">
      <c r="A29" s="20" t="n"/>
      <c r="B29" s="20" t="n"/>
      <c r="C29" s="20" t="n"/>
      <c r="D29" s="38" t="n"/>
      <c r="E29" s="38" t="n"/>
      <c r="F29" s="20" t="n"/>
      <c r="G29" s="22" t="n"/>
      <c r="H29" s="22" t="n"/>
      <c r="I29" s="39" t="n"/>
      <c r="J29" s="38" t="n"/>
      <c r="K29" s="16">
        <f>IF($A29="","",IF(OR($H29="Completed",$H29="Canceled"),"",IF($E29="","",IFERROR($E29-TODAY(),""))))</f>
        <v/>
      </c>
      <c r="L29" s="24">
        <f>IF($A29="","",IF(OR($H29="Completed",$H29="Canceled"),"Closed",IF($E29="","Check due date",IF(OR(NOT(ISNUMBER(Assumptions!$B$3)),Assumptions!$B$3&lt;0),"Check due window",IF($E29&lt;TODAY(),"Past Due",IF($E29&lt;=TODAY()+Assumptions!$B$3,"Due Soon","On Track"))))))</f>
        <v/>
      </c>
      <c r="M29" s="33">
        <f>IF($A29="","",IF(OR($H29="Completed",$H29="Canceled"),0,IF(ISNUMBER($I29),$I29,"")))</f>
        <v/>
      </c>
      <c r="N29" s="15">
        <f>IF($A29="","",IF(COUNTIF($A$5:$A$104,$A29)&gt;1,"Check duplicate task ID",IF($B29="","Check policy reference",IF($C29="","Select service task",IF($D29="","Check received date",IF($E29="","Check due date",IF(AND(ISNUMBER($D29),ISNUMBER($E29),$E29&lt;$D29),"Check date order",IF($G29="","Select priority",IF($H29="","Select status",IF($I29="","Add estimate",IF(OR(NOT(ISNUMBER(Assumptions!$B$4)),Assumptions!$B$4&lt;=0),"Check estimate limit",IF(AND(ISNUMBER($I29),$I29&gt;Assumptions!$B$4),"Check estimate limit",IF(AND(OR($H29="Completed",$H29="Canceled"),$J29=""),"Check closed date",IF(AND(NOT(OR($H29="Completed",$H29="Canceled")),$J29&lt;&gt;""),"Check status and date",IF($F29="","Assign owner",IF(COUNTIF(Assumptions!$A$7:$A$11,$F29)=0,"Check owner list",""))))))))))))))))</f>
        <v/>
      </c>
    </row>
    <row r="30" ht="30" customHeight="1">
      <c r="A30" s="20" t="n"/>
      <c r="B30" s="20" t="n"/>
      <c r="C30" s="20" t="n"/>
      <c r="D30" s="38" t="n"/>
      <c r="E30" s="38" t="n"/>
      <c r="F30" s="20" t="n"/>
      <c r="G30" s="22" t="n"/>
      <c r="H30" s="22" t="n"/>
      <c r="I30" s="39" t="n"/>
      <c r="J30" s="38" t="n"/>
      <c r="K30" s="12">
        <f>IF($A30="","",IF(OR($H30="Completed",$H30="Canceled"),"",IF($E30="","",IFERROR($E30-TODAY(),""))))</f>
        <v/>
      </c>
      <c r="L30" s="25">
        <f>IF($A30="","",IF(OR($H30="Completed",$H30="Canceled"),"Closed",IF($E30="","Check due date",IF(OR(NOT(ISNUMBER(Assumptions!$B$3)),Assumptions!$B$3&lt;0),"Check due window",IF($E30&lt;TODAY(),"Past Due",IF($E30&lt;=TODAY()+Assumptions!$B$3,"Due Soon","On Track"))))))</f>
        <v/>
      </c>
      <c r="M30" s="40">
        <f>IF($A30="","",IF(OR($H30="Completed",$H30="Canceled"),0,IF(ISNUMBER($I30),$I30,"")))</f>
        <v/>
      </c>
      <c r="N30" s="11">
        <f>IF($A30="","",IF(COUNTIF($A$5:$A$104,$A30)&gt;1,"Check duplicate task ID",IF($B30="","Check policy reference",IF($C30="","Select service task",IF($D30="","Check received date",IF($E30="","Check due date",IF(AND(ISNUMBER($D30),ISNUMBER($E30),$E30&lt;$D30),"Check date order",IF($G30="","Select priority",IF($H30="","Select status",IF($I30="","Add estimate",IF(OR(NOT(ISNUMBER(Assumptions!$B$4)),Assumptions!$B$4&lt;=0),"Check estimate limit",IF(AND(ISNUMBER($I30),$I30&gt;Assumptions!$B$4),"Check estimate limit",IF(AND(OR($H30="Completed",$H30="Canceled"),$J30=""),"Check closed date",IF(AND(NOT(OR($H30="Completed",$H30="Canceled")),$J30&lt;&gt;""),"Check status and date",IF($F30="","Assign owner",IF(COUNTIF(Assumptions!$A$7:$A$11,$F30)=0,"Check owner list",""))))))))))))))))</f>
        <v/>
      </c>
    </row>
    <row r="31" ht="30" customHeight="1">
      <c r="A31" s="20" t="n"/>
      <c r="B31" s="20" t="n"/>
      <c r="C31" s="20" t="n"/>
      <c r="D31" s="38" t="n"/>
      <c r="E31" s="38" t="n"/>
      <c r="F31" s="20" t="n"/>
      <c r="G31" s="22" t="n"/>
      <c r="H31" s="22" t="n"/>
      <c r="I31" s="39" t="n"/>
      <c r="J31" s="38" t="n"/>
      <c r="K31" s="16">
        <f>IF($A31="","",IF(OR($H31="Completed",$H31="Canceled"),"",IF($E31="","",IFERROR($E31-TODAY(),""))))</f>
        <v/>
      </c>
      <c r="L31" s="24">
        <f>IF($A31="","",IF(OR($H31="Completed",$H31="Canceled"),"Closed",IF($E31="","Check due date",IF(OR(NOT(ISNUMBER(Assumptions!$B$3)),Assumptions!$B$3&lt;0),"Check due window",IF($E31&lt;TODAY(),"Past Due",IF($E31&lt;=TODAY()+Assumptions!$B$3,"Due Soon","On Track"))))))</f>
        <v/>
      </c>
      <c r="M31" s="33">
        <f>IF($A31="","",IF(OR($H31="Completed",$H31="Canceled"),0,IF(ISNUMBER($I31),$I31,"")))</f>
        <v/>
      </c>
      <c r="N31" s="15">
        <f>IF($A31="","",IF(COUNTIF($A$5:$A$104,$A31)&gt;1,"Check duplicate task ID",IF($B31="","Check policy reference",IF($C31="","Select service task",IF($D31="","Check received date",IF($E31="","Check due date",IF(AND(ISNUMBER($D31),ISNUMBER($E31),$E31&lt;$D31),"Check date order",IF($G31="","Select priority",IF($H31="","Select status",IF($I31="","Add estimate",IF(OR(NOT(ISNUMBER(Assumptions!$B$4)),Assumptions!$B$4&lt;=0),"Check estimate limit",IF(AND(ISNUMBER($I31),$I31&gt;Assumptions!$B$4),"Check estimate limit",IF(AND(OR($H31="Completed",$H31="Canceled"),$J31=""),"Check closed date",IF(AND(NOT(OR($H31="Completed",$H31="Canceled")),$J31&lt;&gt;""),"Check status and date",IF($F31="","Assign owner",IF(COUNTIF(Assumptions!$A$7:$A$11,$F31)=0,"Check owner list",""))))))))))))))))</f>
        <v/>
      </c>
    </row>
    <row r="32" ht="30" customHeight="1">
      <c r="A32" s="20" t="n"/>
      <c r="B32" s="20" t="n"/>
      <c r="C32" s="20" t="n"/>
      <c r="D32" s="38" t="n"/>
      <c r="E32" s="38" t="n"/>
      <c r="F32" s="20" t="n"/>
      <c r="G32" s="22" t="n"/>
      <c r="H32" s="22" t="n"/>
      <c r="I32" s="39" t="n"/>
      <c r="J32" s="38" t="n"/>
      <c r="K32" s="12">
        <f>IF($A32="","",IF(OR($H32="Completed",$H32="Canceled"),"",IF($E32="","",IFERROR($E32-TODAY(),""))))</f>
        <v/>
      </c>
      <c r="L32" s="25">
        <f>IF($A32="","",IF(OR($H32="Completed",$H32="Canceled"),"Closed",IF($E32="","Check due date",IF(OR(NOT(ISNUMBER(Assumptions!$B$3)),Assumptions!$B$3&lt;0),"Check due window",IF($E32&lt;TODAY(),"Past Due",IF($E32&lt;=TODAY()+Assumptions!$B$3,"Due Soon","On Track"))))))</f>
        <v/>
      </c>
      <c r="M32" s="40">
        <f>IF($A32="","",IF(OR($H32="Completed",$H32="Canceled"),0,IF(ISNUMBER($I32),$I32,"")))</f>
        <v/>
      </c>
      <c r="N32" s="11">
        <f>IF($A32="","",IF(COUNTIF($A$5:$A$104,$A32)&gt;1,"Check duplicate task ID",IF($B32="","Check policy reference",IF($C32="","Select service task",IF($D32="","Check received date",IF($E32="","Check due date",IF(AND(ISNUMBER($D32),ISNUMBER($E32),$E32&lt;$D32),"Check date order",IF($G32="","Select priority",IF($H32="","Select status",IF($I32="","Add estimate",IF(OR(NOT(ISNUMBER(Assumptions!$B$4)),Assumptions!$B$4&lt;=0),"Check estimate limit",IF(AND(ISNUMBER($I32),$I32&gt;Assumptions!$B$4),"Check estimate limit",IF(AND(OR($H32="Completed",$H32="Canceled"),$J32=""),"Check closed date",IF(AND(NOT(OR($H32="Completed",$H32="Canceled")),$J32&lt;&gt;""),"Check status and date",IF($F32="","Assign owner",IF(COUNTIF(Assumptions!$A$7:$A$11,$F32)=0,"Check owner list",""))))))))))))))))</f>
        <v/>
      </c>
    </row>
    <row r="33" ht="30" customHeight="1">
      <c r="A33" s="20" t="n"/>
      <c r="B33" s="20" t="n"/>
      <c r="C33" s="20" t="n"/>
      <c r="D33" s="38" t="n"/>
      <c r="E33" s="38" t="n"/>
      <c r="F33" s="20" t="n"/>
      <c r="G33" s="22" t="n"/>
      <c r="H33" s="22" t="n"/>
      <c r="I33" s="39" t="n"/>
      <c r="J33" s="38" t="n"/>
      <c r="K33" s="16">
        <f>IF($A33="","",IF(OR($H33="Completed",$H33="Canceled"),"",IF($E33="","",IFERROR($E33-TODAY(),""))))</f>
        <v/>
      </c>
      <c r="L33" s="24">
        <f>IF($A33="","",IF(OR($H33="Completed",$H33="Canceled"),"Closed",IF($E33="","Check due date",IF(OR(NOT(ISNUMBER(Assumptions!$B$3)),Assumptions!$B$3&lt;0),"Check due window",IF($E33&lt;TODAY(),"Past Due",IF($E33&lt;=TODAY()+Assumptions!$B$3,"Due Soon","On Track"))))))</f>
        <v/>
      </c>
      <c r="M33" s="33">
        <f>IF($A33="","",IF(OR($H33="Completed",$H33="Canceled"),0,IF(ISNUMBER($I33),$I33,"")))</f>
        <v/>
      </c>
      <c r="N33" s="15">
        <f>IF($A33="","",IF(COUNTIF($A$5:$A$104,$A33)&gt;1,"Check duplicate task ID",IF($B33="","Check policy reference",IF($C33="","Select service task",IF($D33="","Check received date",IF($E33="","Check due date",IF(AND(ISNUMBER($D33),ISNUMBER($E33),$E33&lt;$D33),"Check date order",IF($G33="","Select priority",IF($H33="","Select status",IF($I33="","Add estimate",IF(OR(NOT(ISNUMBER(Assumptions!$B$4)),Assumptions!$B$4&lt;=0),"Check estimate limit",IF(AND(ISNUMBER($I33),$I33&gt;Assumptions!$B$4),"Check estimate limit",IF(AND(OR($H33="Completed",$H33="Canceled"),$J33=""),"Check closed date",IF(AND(NOT(OR($H33="Completed",$H33="Canceled")),$J33&lt;&gt;""),"Check status and date",IF($F33="","Assign owner",IF(COUNTIF(Assumptions!$A$7:$A$11,$F33)=0,"Check owner list",""))))))))))))))))</f>
        <v/>
      </c>
    </row>
    <row r="34" ht="30" customHeight="1">
      <c r="A34" s="20" t="n"/>
      <c r="B34" s="20" t="n"/>
      <c r="C34" s="20" t="n"/>
      <c r="D34" s="38" t="n"/>
      <c r="E34" s="38" t="n"/>
      <c r="F34" s="20" t="n"/>
      <c r="G34" s="22" t="n"/>
      <c r="H34" s="22" t="n"/>
      <c r="I34" s="39" t="n"/>
      <c r="J34" s="38" t="n"/>
      <c r="K34" s="12">
        <f>IF($A34="","",IF(OR($H34="Completed",$H34="Canceled"),"",IF($E34="","",IFERROR($E34-TODAY(),""))))</f>
        <v/>
      </c>
      <c r="L34" s="25">
        <f>IF($A34="","",IF(OR($H34="Completed",$H34="Canceled"),"Closed",IF($E34="","Check due date",IF(OR(NOT(ISNUMBER(Assumptions!$B$3)),Assumptions!$B$3&lt;0),"Check due window",IF($E34&lt;TODAY(),"Past Due",IF($E34&lt;=TODAY()+Assumptions!$B$3,"Due Soon","On Track"))))))</f>
        <v/>
      </c>
      <c r="M34" s="40">
        <f>IF($A34="","",IF(OR($H34="Completed",$H34="Canceled"),0,IF(ISNUMBER($I34),$I34,"")))</f>
        <v/>
      </c>
      <c r="N34" s="11">
        <f>IF($A34="","",IF(COUNTIF($A$5:$A$104,$A34)&gt;1,"Check duplicate task ID",IF($B34="","Check policy reference",IF($C34="","Select service task",IF($D34="","Check received date",IF($E34="","Check due date",IF(AND(ISNUMBER($D34),ISNUMBER($E34),$E34&lt;$D34),"Check date order",IF($G34="","Select priority",IF($H34="","Select status",IF($I34="","Add estimate",IF(OR(NOT(ISNUMBER(Assumptions!$B$4)),Assumptions!$B$4&lt;=0),"Check estimate limit",IF(AND(ISNUMBER($I34),$I34&gt;Assumptions!$B$4),"Check estimate limit",IF(AND(OR($H34="Completed",$H34="Canceled"),$J34=""),"Check closed date",IF(AND(NOT(OR($H34="Completed",$H34="Canceled")),$J34&lt;&gt;""),"Check status and date",IF($F34="","Assign owner",IF(COUNTIF(Assumptions!$A$7:$A$11,$F34)=0,"Check owner list",""))))))))))))))))</f>
        <v/>
      </c>
    </row>
    <row r="35" ht="30" customHeight="1">
      <c r="A35" s="20" t="n"/>
      <c r="B35" s="20" t="n"/>
      <c r="C35" s="20" t="n"/>
      <c r="D35" s="38" t="n"/>
      <c r="E35" s="38" t="n"/>
      <c r="F35" s="20" t="n"/>
      <c r="G35" s="22" t="n"/>
      <c r="H35" s="22" t="n"/>
      <c r="I35" s="39" t="n"/>
      <c r="J35" s="38" t="n"/>
      <c r="K35" s="16">
        <f>IF($A35="","",IF(OR($H35="Completed",$H35="Canceled"),"",IF($E35="","",IFERROR($E35-TODAY(),""))))</f>
        <v/>
      </c>
      <c r="L35" s="24">
        <f>IF($A35="","",IF(OR($H35="Completed",$H35="Canceled"),"Closed",IF($E35="","Check due date",IF(OR(NOT(ISNUMBER(Assumptions!$B$3)),Assumptions!$B$3&lt;0),"Check due window",IF($E35&lt;TODAY(),"Past Due",IF($E35&lt;=TODAY()+Assumptions!$B$3,"Due Soon","On Track"))))))</f>
        <v/>
      </c>
      <c r="M35" s="33">
        <f>IF($A35="","",IF(OR($H35="Completed",$H35="Canceled"),0,IF(ISNUMBER($I35),$I35,"")))</f>
        <v/>
      </c>
      <c r="N35" s="15">
        <f>IF($A35="","",IF(COUNTIF($A$5:$A$104,$A35)&gt;1,"Check duplicate task ID",IF($B35="","Check policy reference",IF($C35="","Select service task",IF($D35="","Check received date",IF($E35="","Check due date",IF(AND(ISNUMBER($D35),ISNUMBER($E35),$E35&lt;$D35),"Check date order",IF($G35="","Select priority",IF($H35="","Select status",IF($I35="","Add estimate",IF(OR(NOT(ISNUMBER(Assumptions!$B$4)),Assumptions!$B$4&lt;=0),"Check estimate limit",IF(AND(ISNUMBER($I35),$I35&gt;Assumptions!$B$4),"Check estimate limit",IF(AND(OR($H35="Completed",$H35="Canceled"),$J35=""),"Check closed date",IF(AND(NOT(OR($H35="Completed",$H35="Canceled")),$J35&lt;&gt;""),"Check status and date",IF($F35="","Assign owner",IF(COUNTIF(Assumptions!$A$7:$A$11,$F35)=0,"Check owner list",""))))))))))))))))</f>
        <v/>
      </c>
    </row>
    <row r="36" ht="30" customHeight="1">
      <c r="A36" s="20" t="n"/>
      <c r="B36" s="20" t="n"/>
      <c r="C36" s="20" t="n"/>
      <c r="D36" s="38" t="n"/>
      <c r="E36" s="38" t="n"/>
      <c r="F36" s="20" t="n"/>
      <c r="G36" s="22" t="n"/>
      <c r="H36" s="22" t="n"/>
      <c r="I36" s="39" t="n"/>
      <c r="J36" s="38" t="n"/>
      <c r="K36" s="12">
        <f>IF($A36="","",IF(OR($H36="Completed",$H36="Canceled"),"",IF($E36="","",IFERROR($E36-TODAY(),""))))</f>
        <v/>
      </c>
      <c r="L36" s="25">
        <f>IF($A36="","",IF(OR($H36="Completed",$H36="Canceled"),"Closed",IF($E36="","Check due date",IF(OR(NOT(ISNUMBER(Assumptions!$B$3)),Assumptions!$B$3&lt;0),"Check due window",IF($E36&lt;TODAY(),"Past Due",IF($E36&lt;=TODAY()+Assumptions!$B$3,"Due Soon","On Track"))))))</f>
        <v/>
      </c>
      <c r="M36" s="40">
        <f>IF($A36="","",IF(OR($H36="Completed",$H36="Canceled"),0,IF(ISNUMBER($I36),$I36,"")))</f>
        <v/>
      </c>
      <c r="N36" s="11">
        <f>IF($A36="","",IF(COUNTIF($A$5:$A$104,$A36)&gt;1,"Check duplicate task ID",IF($B36="","Check policy reference",IF($C36="","Select service task",IF($D36="","Check received date",IF($E36="","Check due date",IF(AND(ISNUMBER($D36),ISNUMBER($E36),$E36&lt;$D36),"Check date order",IF($G36="","Select priority",IF($H36="","Select status",IF($I36="","Add estimate",IF(OR(NOT(ISNUMBER(Assumptions!$B$4)),Assumptions!$B$4&lt;=0),"Check estimate limit",IF(AND(ISNUMBER($I36),$I36&gt;Assumptions!$B$4),"Check estimate limit",IF(AND(OR($H36="Completed",$H36="Canceled"),$J36=""),"Check closed date",IF(AND(NOT(OR($H36="Completed",$H36="Canceled")),$J36&lt;&gt;""),"Check status and date",IF($F36="","Assign owner",IF(COUNTIF(Assumptions!$A$7:$A$11,$F36)=0,"Check owner list",""))))))))))))))))</f>
        <v/>
      </c>
    </row>
    <row r="37" ht="30" customHeight="1">
      <c r="A37" s="20" t="n"/>
      <c r="B37" s="20" t="n"/>
      <c r="C37" s="20" t="n"/>
      <c r="D37" s="38" t="n"/>
      <c r="E37" s="38" t="n"/>
      <c r="F37" s="20" t="n"/>
      <c r="G37" s="22" t="n"/>
      <c r="H37" s="22" t="n"/>
      <c r="I37" s="39" t="n"/>
      <c r="J37" s="38" t="n"/>
      <c r="K37" s="16">
        <f>IF($A37="","",IF(OR($H37="Completed",$H37="Canceled"),"",IF($E37="","",IFERROR($E37-TODAY(),""))))</f>
        <v/>
      </c>
      <c r="L37" s="24">
        <f>IF($A37="","",IF(OR($H37="Completed",$H37="Canceled"),"Closed",IF($E37="","Check due date",IF(OR(NOT(ISNUMBER(Assumptions!$B$3)),Assumptions!$B$3&lt;0),"Check due window",IF($E37&lt;TODAY(),"Past Due",IF($E37&lt;=TODAY()+Assumptions!$B$3,"Due Soon","On Track"))))))</f>
        <v/>
      </c>
      <c r="M37" s="33">
        <f>IF($A37="","",IF(OR($H37="Completed",$H37="Canceled"),0,IF(ISNUMBER($I37),$I37,"")))</f>
        <v/>
      </c>
      <c r="N37" s="15">
        <f>IF($A37="","",IF(COUNTIF($A$5:$A$104,$A37)&gt;1,"Check duplicate task ID",IF($B37="","Check policy reference",IF($C37="","Select service task",IF($D37="","Check received date",IF($E37="","Check due date",IF(AND(ISNUMBER($D37),ISNUMBER($E37),$E37&lt;$D37),"Check date order",IF($G37="","Select priority",IF($H37="","Select status",IF($I37="","Add estimate",IF(OR(NOT(ISNUMBER(Assumptions!$B$4)),Assumptions!$B$4&lt;=0),"Check estimate limit",IF(AND(ISNUMBER($I37),$I37&gt;Assumptions!$B$4),"Check estimate limit",IF(AND(OR($H37="Completed",$H37="Canceled"),$J37=""),"Check closed date",IF(AND(NOT(OR($H37="Completed",$H37="Canceled")),$J37&lt;&gt;""),"Check status and date",IF($F37="","Assign owner",IF(COUNTIF(Assumptions!$A$7:$A$11,$F37)=0,"Check owner list",""))))))))))))))))</f>
        <v/>
      </c>
    </row>
    <row r="38" ht="30" customHeight="1">
      <c r="A38" s="20" t="n"/>
      <c r="B38" s="20" t="n"/>
      <c r="C38" s="20" t="n"/>
      <c r="D38" s="38" t="n"/>
      <c r="E38" s="38" t="n"/>
      <c r="F38" s="20" t="n"/>
      <c r="G38" s="22" t="n"/>
      <c r="H38" s="22" t="n"/>
      <c r="I38" s="39" t="n"/>
      <c r="J38" s="38" t="n"/>
      <c r="K38" s="12">
        <f>IF($A38="","",IF(OR($H38="Completed",$H38="Canceled"),"",IF($E38="","",IFERROR($E38-TODAY(),""))))</f>
        <v/>
      </c>
      <c r="L38" s="25">
        <f>IF($A38="","",IF(OR($H38="Completed",$H38="Canceled"),"Closed",IF($E38="","Check due date",IF(OR(NOT(ISNUMBER(Assumptions!$B$3)),Assumptions!$B$3&lt;0),"Check due window",IF($E38&lt;TODAY(),"Past Due",IF($E38&lt;=TODAY()+Assumptions!$B$3,"Due Soon","On Track"))))))</f>
        <v/>
      </c>
      <c r="M38" s="40">
        <f>IF($A38="","",IF(OR($H38="Completed",$H38="Canceled"),0,IF(ISNUMBER($I38),$I38,"")))</f>
        <v/>
      </c>
      <c r="N38" s="11">
        <f>IF($A38="","",IF(COUNTIF($A$5:$A$104,$A38)&gt;1,"Check duplicate task ID",IF($B38="","Check policy reference",IF($C38="","Select service task",IF($D38="","Check received date",IF($E38="","Check due date",IF(AND(ISNUMBER($D38),ISNUMBER($E38),$E38&lt;$D38),"Check date order",IF($G38="","Select priority",IF($H38="","Select status",IF($I38="","Add estimate",IF(OR(NOT(ISNUMBER(Assumptions!$B$4)),Assumptions!$B$4&lt;=0),"Check estimate limit",IF(AND(ISNUMBER($I38),$I38&gt;Assumptions!$B$4),"Check estimate limit",IF(AND(OR($H38="Completed",$H38="Canceled"),$J38=""),"Check closed date",IF(AND(NOT(OR($H38="Completed",$H38="Canceled")),$J38&lt;&gt;""),"Check status and date",IF($F38="","Assign owner",IF(COUNTIF(Assumptions!$A$7:$A$11,$F38)=0,"Check owner list",""))))))))))))))))</f>
        <v/>
      </c>
    </row>
    <row r="39" ht="30" customHeight="1">
      <c r="A39" s="20" t="n"/>
      <c r="B39" s="20" t="n"/>
      <c r="C39" s="20" t="n"/>
      <c r="D39" s="38" t="n"/>
      <c r="E39" s="38" t="n"/>
      <c r="F39" s="20" t="n"/>
      <c r="G39" s="22" t="n"/>
      <c r="H39" s="22" t="n"/>
      <c r="I39" s="39" t="n"/>
      <c r="J39" s="38" t="n"/>
      <c r="K39" s="16">
        <f>IF($A39="","",IF(OR($H39="Completed",$H39="Canceled"),"",IF($E39="","",IFERROR($E39-TODAY(),""))))</f>
        <v/>
      </c>
      <c r="L39" s="24">
        <f>IF($A39="","",IF(OR($H39="Completed",$H39="Canceled"),"Closed",IF($E39="","Check due date",IF(OR(NOT(ISNUMBER(Assumptions!$B$3)),Assumptions!$B$3&lt;0),"Check due window",IF($E39&lt;TODAY(),"Past Due",IF($E39&lt;=TODAY()+Assumptions!$B$3,"Due Soon","On Track"))))))</f>
        <v/>
      </c>
      <c r="M39" s="33">
        <f>IF($A39="","",IF(OR($H39="Completed",$H39="Canceled"),0,IF(ISNUMBER($I39),$I39,"")))</f>
        <v/>
      </c>
      <c r="N39" s="15">
        <f>IF($A39="","",IF(COUNTIF($A$5:$A$104,$A39)&gt;1,"Check duplicate task ID",IF($B39="","Check policy reference",IF($C39="","Select service task",IF($D39="","Check received date",IF($E39="","Check due date",IF(AND(ISNUMBER($D39),ISNUMBER($E39),$E39&lt;$D39),"Check date order",IF($G39="","Select priority",IF($H39="","Select status",IF($I39="","Add estimate",IF(OR(NOT(ISNUMBER(Assumptions!$B$4)),Assumptions!$B$4&lt;=0),"Check estimate limit",IF(AND(ISNUMBER($I39),$I39&gt;Assumptions!$B$4),"Check estimate limit",IF(AND(OR($H39="Completed",$H39="Canceled"),$J39=""),"Check closed date",IF(AND(NOT(OR($H39="Completed",$H39="Canceled")),$J39&lt;&gt;""),"Check status and date",IF($F39="","Assign owner",IF(COUNTIF(Assumptions!$A$7:$A$11,$F39)=0,"Check owner list",""))))))))))))))))</f>
        <v/>
      </c>
    </row>
    <row r="40" ht="30" customHeight="1">
      <c r="A40" s="20" t="n"/>
      <c r="B40" s="20" t="n"/>
      <c r="C40" s="20" t="n"/>
      <c r="D40" s="38" t="n"/>
      <c r="E40" s="38" t="n"/>
      <c r="F40" s="20" t="n"/>
      <c r="G40" s="22" t="n"/>
      <c r="H40" s="22" t="n"/>
      <c r="I40" s="39" t="n"/>
      <c r="J40" s="38" t="n"/>
      <c r="K40" s="12">
        <f>IF($A40="","",IF(OR($H40="Completed",$H40="Canceled"),"",IF($E40="","",IFERROR($E40-TODAY(),""))))</f>
        <v/>
      </c>
      <c r="L40" s="25">
        <f>IF($A40="","",IF(OR($H40="Completed",$H40="Canceled"),"Closed",IF($E40="","Check due date",IF(OR(NOT(ISNUMBER(Assumptions!$B$3)),Assumptions!$B$3&lt;0),"Check due window",IF($E40&lt;TODAY(),"Past Due",IF($E40&lt;=TODAY()+Assumptions!$B$3,"Due Soon","On Track"))))))</f>
        <v/>
      </c>
      <c r="M40" s="40">
        <f>IF($A40="","",IF(OR($H40="Completed",$H40="Canceled"),0,IF(ISNUMBER($I40),$I40,"")))</f>
        <v/>
      </c>
      <c r="N40" s="11">
        <f>IF($A40="","",IF(COUNTIF($A$5:$A$104,$A40)&gt;1,"Check duplicate task ID",IF($B40="","Check policy reference",IF($C40="","Select service task",IF($D40="","Check received date",IF($E40="","Check due date",IF(AND(ISNUMBER($D40),ISNUMBER($E40),$E40&lt;$D40),"Check date order",IF($G40="","Select priority",IF($H40="","Select status",IF($I40="","Add estimate",IF(OR(NOT(ISNUMBER(Assumptions!$B$4)),Assumptions!$B$4&lt;=0),"Check estimate limit",IF(AND(ISNUMBER($I40),$I40&gt;Assumptions!$B$4),"Check estimate limit",IF(AND(OR($H40="Completed",$H40="Canceled"),$J40=""),"Check closed date",IF(AND(NOT(OR($H40="Completed",$H40="Canceled")),$J40&lt;&gt;""),"Check status and date",IF($F40="","Assign owner",IF(COUNTIF(Assumptions!$A$7:$A$11,$F40)=0,"Check owner list",""))))))))))))))))</f>
        <v/>
      </c>
    </row>
    <row r="41" ht="30" customHeight="1">
      <c r="A41" s="20" t="n"/>
      <c r="B41" s="20" t="n"/>
      <c r="C41" s="20" t="n"/>
      <c r="D41" s="38" t="n"/>
      <c r="E41" s="38" t="n"/>
      <c r="F41" s="20" t="n"/>
      <c r="G41" s="22" t="n"/>
      <c r="H41" s="22" t="n"/>
      <c r="I41" s="39" t="n"/>
      <c r="J41" s="38" t="n"/>
      <c r="K41" s="16">
        <f>IF($A41="","",IF(OR($H41="Completed",$H41="Canceled"),"",IF($E41="","",IFERROR($E41-TODAY(),""))))</f>
        <v/>
      </c>
      <c r="L41" s="24">
        <f>IF($A41="","",IF(OR($H41="Completed",$H41="Canceled"),"Closed",IF($E41="","Check due date",IF(OR(NOT(ISNUMBER(Assumptions!$B$3)),Assumptions!$B$3&lt;0),"Check due window",IF($E41&lt;TODAY(),"Past Due",IF($E41&lt;=TODAY()+Assumptions!$B$3,"Due Soon","On Track"))))))</f>
        <v/>
      </c>
      <c r="M41" s="33">
        <f>IF($A41="","",IF(OR($H41="Completed",$H41="Canceled"),0,IF(ISNUMBER($I41),$I41,"")))</f>
        <v/>
      </c>
      <c r="N41" s="15">
        <f>IF($A41="","",IF(COUNTIF($A$5:$A$104,$A41)&gt;1,"Check duplicate task ID",IF($B41="","Check policy reference",IF($C41="","Select service task",IF($D41="","Check received date",IF($E41="","Check due date",IF(AND(ISNUMBER($D41),ISNUMBER($E41),$E41&lt;$D41),"Check date order",IF($G41="","Select priority",IF($H41="","Select status",IF($I41="","Add estimate",IF(OR(NOT(ISNUMBER(Assumptions!$B$4)),Assumptions!$B$4&lt;=0),"Check estimate limit",IF(AND(ISNUMBER($I41),$I41&gt;Assumptions!$B$4),"Check estimate limit",IF(AND(OR($H41="Completed",$H41="Canceled"),$J41=""),"Check closed date",IF(AND(NOT(OR($H41="Completed",$H41="Canceled")),$J41&lt;&gt;""),"Check status and date",IF($F41="","Assign owner",IF(COUNTIF(Assumptions!$A$7:$A$11,$F41)=0,"Check owner list",""))))))))))))))))</f>
        <v/>
      </c>
    </row>
    <row r="42" ht="30" customHeight="1">
      <c r="A42" s="20" t="n"/>
      <c r="B42" s="20" t="n"/>
      <c r="C42" s="20" t="n"/>
      <c r="D42" s="38" t="n"/>
      <c r="E42" s="38" t="n"/>
      <c r="F42" s="20" t="n"/>
      <c r="G42" s="22" t="n"/>
      <c r="H42" s="22" t="n"/>
      <c r="I42" s="39" t="n"/>
      <c r="J42" s="38" t="n"/>
      <c r="K42" s="12">
        <f>IF($A42="","",IF(OR($H42="Completed",$H42="Canceled"),"",IF($E42="","",IFERROR($E42-TODAY(),""))))</f>
        <v/>
      </c>
      <c r="L42" s="25">
        <f>IF($A42="","",IF(OR($H42="Completed",$H42="Canceled"),"Closed",IF($E42="","Check due date",IF(OR(NOT(ISNUMBER(Assumptions!$B$3)),Assumptions!$B$3&lt;0),"Check due window",IF($E42&lt;TODAY(),"Past Due",IF($E42&lt;=TODAY()+Assumptions!$B$3,"Due Soon","On Track"))))))</f>
        <v/>
      </c>
      <c r="M42" s="40">
        <f>IF($A42="","",IF(OR($H42="Completed",$H42="Canceled"),0,IF(ISNUMBER($I42),$I42,"")))</f>
        <v/>
      </c>
      <c r="N42" s="11">
        <f>IF($A42="","",IF(COUNTIF($A$5:$A$104,$A42)&gt;1,"Check duplicate task ID",IF($B42="","Check policy reference",IF($C42="","Select service task",IF($D42="","Check received date",IF($E42="","Check due date",IF(AND(ISNUMBER($D42),ISNUMBER($E42),$E42&lt;$D42),"Check date order",IF($G42="","Select priority",IF($H42="","Select status",IF($I42="","Add estimate",IF(OR(NOT(ISNUMBER(Assumptions!$B$4)),Assumptions!$B$4&lt;=0),"Check estimate limit",IF(AND(ISNUMBER($I42),$I42&gt;Assumptions!$B$4),"Check estimate limit",IF(AND(OR($H42="Completed",$H42="Canceled"),$J42=""),"Check closed date",IF(AND(NOT(OR($H42="Completed",$H42="Canceled")),$J42&lt;&gt;""),"Check status and date",IF($F42="","Assign owner",IF(COUNTIF(Assumptions!$A$7:$A$11,$F42)=0,"Check owner list",""))))))))))))))))</f>
        <v/>
      </c>
    </row>
    <row r="43" ht="30" customHeight="1">
      <c r="A43" s="20" t="n"/>
      <c r="B43" s="20" t="n"/>
      <c r="C43" s="20" t="n"/>
      <c r="D43" s="38" t="n"/>
      <c r="E43" s="38" t="n"/>
      <c r="F43" s="20" t="n"/>
      <c r="G43" s="22" t="n"/>
      <c r="H43" s="22" t="n"/>
      <c r="I43" s="39" t="n"/>
      <c r="J43" s="38" t="n"/>
      <c r="K43" s="16">
        <f>IF($A43="","",IF(OR($H43="Completed",$H43="Canceled"),"",IF($E43="","",IFERROR($E43-TODAY(),""))))</f>
        <v/>
      </c>
      <c r="L43" s="24">
        <f>IF($A43="","",IF(OR($H43="Completed",$H43="Canceled"),"Closed",IF($E43="","Check due date",IF(OR(NOT(ISNUMBER(Assumptions!$B$3)),Assumptions!$B$3&lt;0),"Check due window",IF($E43&lt;TODAY(),"Past Due",IF($E43&lt;=TODAY()+Assumptions!$B$3,"Due Soon","On Track"))))))</f>
        <v/>
      </c>
      <c r="M43" s="33">
        <f>IF($A43="","",IF(OR($H43="Completed",$H43="Canceled"),0,IF(ISNUMBER($I43),$I43,"")))</f>
        <v/>
      </c>
      <c r="N43" s="15">
        <f>IF($A43="","",IF(COUNTIF($A$5:$A$104,$A43)&gt;1,"Check duplicate task ID",IF($B43="","Check policy reference",IF($C43="","Select service task",IF($D43="","Check received date",IF($E43="","Check due date",IF(AND(ISNUMBER($D43),ISNUMBER($E43),$E43&lt;$D43),"Check date order",IF($G43="","Select priority",IF($H43="","Select status",IF($I43="","Add estimate",IF(OR(NOT(ISNUMBER(Assumptions!$B$4)),Assumptions!$B$4&lt;=0),"Check estimate limit",IF(AND(ISNUMBER($I43),$I43&gt;Assumptions!$B$4),"Check estimate limit",IF(AND(OR($H43="Completed",$H43="Canceled"),$J43=""),"Check closed date",IF(AND(NOT(OR($H43="Completed",$H43="Canceled")),$J43&lt;&gt;""),"Check status and date",IF($F43="","Assign owner",IF(COUNTIF(Assumptions!$A$7:$A$11,$F43)=0,"Check owner list",""))))))))))))))))</f>
        <v/>
      </c>
    </row>
    <row r="44" ht="30" customHeight="1">
      <c r="A44" s="20" t="n"/>
      <c r="B44" s="20" t="n"/>
      <c r="C44" s="20" t="n"/>
      <c r="D44" s="38" t="n"/>
      <c r="E44" s="38" t="n"/>
      <c r="F44" s="20" t="n"/>
      <c r="G44" s="22" t="n"/>
      <c r="H44" s="22" t="n"/>
      <c r="I44" s="39" t="n"/>
      <c r="J44" s="38" t="n"/>
      <c r="K44" s="12">
        <f>IF($A44="","",IF(OR($H44="Completed",$H44="Canceled"),"",IF($E44="","",IFERROR($E44-TODAY(),""))))</f>
        <v/>
      </c>
      <c r="L44" s="25">
        <f>IF($A44="","",IF(OR($H44="Completed",$H44="Canceled"),"Closed",IF($E44="","Check due date",IF(OR(NOT(ISNUMBER(Assumptions!$B$3)),Assumptions!$B$3&lt;0),"Check due window",IF($E44&lt;TODAY(),"Past Due",IF($E44&lt;=TODAY()+Assumptions!$B$3,"Due Soon","On Track"))))))</f>
        <v/>
      </c>
      <c r="M44" s="40">
        <f>IF($A44="","",IF(OR($H44="Completed",$H44="Canceled"),0,IF(ISNUMBER($I44),$I44,"")))</f>
        <v/>
      </c>
      <c r="N44" s="11">
        <f>IF($A44="","",IF(COUNTIF($A$5:$A$104,$A44)&gt;1,"Check duplicate task ID",IF($B44="","Check policy reference",IF($C44="","Select service task",IF($D44="","Check received date",IF($E44="","Check due date",IF(AND(ISNUMBER($D44),ISNUMBER($E44),$E44&lt;$D44),"Check date order",IF($G44="","Select priority",IF($H44="","Select status",IF($I44="","Add estimate",IF(OR(NOT(ISNUMBER(Assumptions!$B$4)),Assumptions!$B$4&lt;=0),"Check estimate limit",IF(AND(ISNUMBER($I44),$I44&gt;Assumptions!$B$4),"Check estimate limit",IF(AND(OR($H44="Completed",$H44="Canceled"),$J44=""),"Check closed date",IF(AND(NOT(OR($H44="Completed",$H44="Canceled")),$J44&lt;&gt;""),"Check status and date",IF($F44="","Assign owner",IF(COUNTIF(Assumptions!$A$7:$A$11,$F44)=0,"Check owner list",""))))))))))))))))</f>
        <v/>
      </c>
    </row>
    <row r="45" ht="30" customHeight="1">
      <c r="A45" s="20" t="n"/>
      <c r="B45" s="20" t="n"/>
      <c r="C45" s="20" t="n"/>
      <c r="D45" s="38" t="n"/>
      <c r="E45" s="38" t="n"/>
      <c r="F45" s="20" t="n"/>
      <c r="G45" s="22" t="n"/>
      <c r="H45" s="22" t="n"/>
      <c r="I45" s="39" t="n"/>
      <c r="J45" s="38" t="n"/>
      <c r="K45" s="16">
        <f>IF($A45="","",IF(OR($H45="Completed",$H45="Canceled"),"",IF($E45="","",IFERROR($E45-TODAY(),""))))</f>
        <v/>
      </c>
      <c r="L45" s="24">
        <f>IF($A45="","",IF(OR($H45="Completed",$H45="Canceled"),"Closed",IF($E45="","Check due date",IF(OR(NOT(ISNUMBER(Assumptions!$B$3)),Assumptions!$B$3&lt;0),"Check due window",IF($E45&lt;TODAY(),"Past Due",IF($E45&lt;=TODAY()+Assumptions!$B$3,"Due Soon","On Track"))))))</f>
        <v/>
      </c>
      <c r="M45" s="33">
        <f>IF($A45="","",IF(OR($H45="Completed",$H45="Canceled"),0,IF(ISNUMBER($I45),$I45,"")))</f>
        <v/>
      </c>
      <c r="N45" s="15">
        <f>IF($A45="","",IF(COUNTIF($A$5:$A$104,$A45)&gt;1,"Check duplicate task ID",IF($B45="","Check policy reference",IF($C45="","Select service task",IF($D45="","Check received date",IF($E45="","Check due date",IF(AND(ISNUMBER($D45),ISNUMBER($E45),$E45&lt;$D45),"Check date order",IF($G45="","Select priority",IF($H45="","Select status",IF($I45="","Add estimate",IF(OR(NOT(ISNUMBER(Assumptions!$B$4)),Assumptions!$B$4&lt;=0),"Check estimate limit",IF(AND(ISNUMBER($I45),$I45&gt;Assumptions!$B$4),"Check estimate limit",IF(AND(OR($H45="Completed",$H45="Canceled"),$J45=""),"Check closed date",IF(AND(NOT(OR($H45="Completed",$H45="Canceled")),$J45&lt;&gt;""),"Check status and date",IF($F45="","Assign owner",IF(COUNTIF(Assumptions!$A$7:$A$11,$F45)=0,"Check owner list",""))))))))))))))))</f>
        <v/>
      </c>
    </row>
    <row r="46" ht="30" customHeight="1">
      <c r="A46" s="20" t="n"/>
      <c r="B46" s="20" t="n"/>
      <c r="C46" s="20" t="n"/>
      <c r="D46" s="38" t="n"/>
      <c r="E46" s="38" t="n"/>
      <c r="F46" s="20" t="n"/>
      <c r="G46" s="22" t="n"/>
      <c r="H46" s="22" t="n"/>
      <c r="I46" s="39" t="n"/>
      <c r="J46" s="38" t="n"/>
      <c r="K46" s="12">
        <f>IF($A46="","",IF(OR($H46="Completed",$H46="Canceled"),"",IF($E46="","",IFERROR($E46-TODAY(),""))))</f>
        <v/>
      </c>
      <c r="L46" s="25">
        <f>IF($A46="","",IF(OR($H46="Completed",$H46="Canceled"),"Closed",IF($E46="","Check due date",IF(OR(NOT(ISNUMBER(Assumptions!$B$3)),Assumptions!$B$3&lt;0),"Check due window",IF($E46&lt;TODAY(),"Past Due",IF($E46&lt;=TODAY()+Assumptions!$B$3,"Due Soon","On Track"))))))</f>
        <v/>
      </c>
      <c r="M46" s="40">
        <f>IF($A46="","",IF(OR($H46="Completed",$H46="Canceled"),0,IF(ISNUMBER($I46),$I46,"")))</f>
        <v/>
      </c>
      <c r="N46" s="11">
        <f>IF($A46="","",IF(COUNTIF($A$5:$A$104,$A46)&gt;1,"Check duplicate task ID",IF($B46="","Check policy reference",IF($C46="","Select service task",IF($D46="","Check received date",IF($E46="","Check due date",IF(AND(ISNUMBER($D46),ISNUMBER($E46),$E46&lt;$D46),"Check date order",IF($G46="","Select priority",IF($H46="","Select status",IF($I46="","Add estimate",IF(OR(NOT(ISNUMBER(Assumptions!$B$4)),Assumptions!$B$4&lt;=0),"Check estimate limit",IF(AND(ISNUMBER($I46),$I46&gt;Assumptions!$B$4),"Check estimate limit",IF(AND(OR($H46="Completed",$H46="Canceled"),$J46=""),"Check closed date",IF(AND(NOT(OR($H46="Completed",$H46="Canceled")),$J46&lt;&gt;""),"Check status and date",IF($F46="","Assign owner",IF(COUNTIF(Assumptions!$A$7:$A$11,$F46)=0,"Check owner list",""))))))))))))))))</f>
        <v/>
      </c>
    </row>
    <row r="47" ht="30" customHeight="1">
      <c r="A47" s="20" t="n"/>
      <c r="B47" s="20" t="n"/>
      <c r="C47" s="20" t="n"/>
      <c r="D47" s="38" t="n"/>
      <c r="E47" s="38" t="n"/>
      <c r="F47" s="20" t="n"/>
      <c r="G47" s="22" t="n"/>
      <c r="H47" s="22" t="n"/>
      <c r="I47" s="39" t="n"/>
      <c r="J47" s="38" t="n"/>
      <c r="K47" s="16">
        <f>IF($A47="","",IF(OR($H47="Completed",$H47="Canceled"),"",IF($E47="","",IFERROR($E47-TODAY(),""))))</f>
        <v/>
      </c>
      <c r="L47" s="24">
        <f>IF($A47="","",IF(OR($H47="Completed",$H47="Canceled"),"Closed",IF($E47="","Check due date",IF(OR(NOT(ISNUMBER(Assumptions!$B$3)),Assumptions!$B$3&lt;0),"Check due window",IF($E47&lt;TODAY(),"Past Due",IF($E47&lt;=TODAY()+Assumptions!$B$3,"Due Soon","On Track"))))))</f>
        <v/>
      </c>
      <c r="M47" s="33">
        <f>IF($A47="","",IF(OR($H47="Completed",$H47="Canceled"),0,IF(ISNUMBER($I47),$I47,"")))</f>
        <v/>
      </c>
      <c r="N47" s="15">
        <f>IF($A47="","",IF(COUNTIF($A$5:$A$104,$A47)&gt;1,"Check duplicate task ID",IF($B47="","Check policy reference",IF($C47="","Select service task",IF($D47="","Check received date",IF($E47="","Check due date",IF(AND(ISNUMBER($D47),ISNUMBER($E47),$E47&lt;$D47),"Check date order",IF($G47="","Select priority",IF($H47="","Select status",IF($I47="","Add estimate",IF(OR(NOT(ISNUMBER(Assumptions!$B$4)),Assumptions!$B$4&lt;=0),"Check estimate limit",IF(AND(ISNUMBER($I47),$I47&gt;Assumptions!$B$4),"Check estimate limit",IF(AND(OR($H47="Completed",$H47="Canceled"),$J47=""),"Check closed date",IF(AND(NOT(OR($H47="Completed",$H47="Canceled")),$J47&lt;&gt;""),"Check status and date",IF($F47="","Assign owner",IF(COUNTIF(Assumptions!$A$7:$A$11,$F47)=0,"Check owner list",""))))))))))))))))</f>
        <v/>
      </c>
    </row>
    <row r="48" ht="30" customHeight="1">
      <c r="A48" s="20" t="n"/>
      <c r="B48" s="20" t="n"/>
      <c r="C48" s="20" t="n"/>
      <c r="D48" s="38" t="n"/>
      <c r="E48" s="38" t="n"/>
      <c r="F48" s="20" t="n"/>
      <c r="G48" s="22" t="n"/>
      <c r="H48" s="22" t="n"/>
      <c r="I48" s="39" t="n"/>
      <c r="J48" s="38" t="n"/>
      <c r="K48" s="12">
        <f>IF($A48="","",IF(OR($H48="Completed",$H48="Canceled"),"",IF($E48="","",IFERROR($E48-TODAY(),""))))</f>
        <v/>
      </c>
      <c r="L48" s="25">
        <f>IF($A48="","",IF(OR($H48="Completed",$H48="Canceled"),"Closed",IF($E48="","Check due date",IF(OR(NOT(ISNUMBER(Assumptions!$B$3)),Assumptions!$B$3&lt;0),"Check due window",IF($E48&lt;TODAY(),"Past Due",IF($E48&lt;=TODAY()+Assumptions!$B$3,"Due Soon","On Track"))))))</f>
        <v/>
      </c>
      <c r="M48" s="40">
        <f>IF($A48="","",IF(OR($H48="Completed",$H48="Canceled"),0,IF(ISNUMBER($I48),$I48,"")))</f>
        <v/>
      </c>
      <c r="N48" s="11">
        <f>IF($A48="","",IF(COUNTIF($A$5:$A$104,$A48)&gt;1,"Check duplicate task ID",IF($B48="","Check policy reference",IF($C48="","Select service task",IF($D48="","Check received date",IF($E48="","Check due date",IF(AND(ISNUMBER($D48),ISNUMBER($E48),$E48&lt;$D48),"Check date order",IF($G48="","Select priority",IF($H48="","Select status",IF($I48="","Add estimate",IF(OR(NOT(ISNUMBER(Assumptions!$B$4)),Assumptions!$B$4&lt;=0),"Check estimate limit",IF(AND(ISNUMBER($I48),$I48&gt;Assumptions!$B$4),"Check estimate limit",IF(AND(OR($H48="Completed",$H48="Canceled"),$J48=""),"Check closed date",IF(AND(NOT(OR($H48="Completed",$H48="Canceled")),$J48&lt;&gt;""),"Check status and date",IF($F48="","Assign owner",IF(COUNTIF(Assumptions!$A$7:$A$11,$F48)=0,"Check owner list",""))))))))))))))))</f>
        <v/>
      </c>
    </row>
    <row r="49" ht="30" customHeight="1">
      <c r="A49" s="20" t="n"/>
      <c r="B49" s="20" t="n"/>
      <c r="C49" s="20" t="n"/>
      <c r="D49" s="38" t="n"/>
      <c r="E49" s="38" t="n"/>
      <c r="F49" s="20" t="n"/>
      <c r="G49" s="22" t="n"/>
      <c r="H49" s="22" t="n"/>
      <c r="I49" s="39" t="n"/>
      <c r="J49" s="38" t="n"/>
      <c r="K49" s="16">
        <f>IF($A49="","",IF(OR($H49="Completed",$H49="Canceled"),"",IF($E49="","",IFERROR($E49-TODAY(),""))))</f>
        <v/>
      </c>
      <c r="L49" s="24">
        <f>IF($A49="","",IF(OR($H49="Completed",$H49="Canceled"),"Closed",IF($E49="","Check due date",IF(OR(NOT(ISNUMBER(Assumptions!$B$3)),Assumptions!$B$3&lt;0),"Check due window",IF($E49&lt;TODAY(),"Past Due",IF($E49&lt;=TODAY()+Assumptions!$B$3,"Due Soon","On Track"))))))</f>
        <v/>
      </c>
      <c r="M49" s="33">
        <f>IF($A49="","",IF(OR($H49="Completed",$H49="Canceled"),0,IF(ISNUMBER($I49),$I49,"")))</f>
        <v/>
      </c>
      <c r="N49" s="15">
        <f>IF($A49="","",IF(COUNTIF($A$5:$A$104,$A49)&gt;1,"Check duplicate task ID",IF($B49="","Check policy reference",IF($C49="","Select service task",IF($D49="","Check received date",IF($E49="","Check due date",IF(AND(ISNUMBER($D49),ISNUMBER($E49),$E49&lt;$D49),"Check date order",IF($G49="","Select priority",IF($H49="","Select status",IF($I49="","Add estimate",IF(OR(NOT(ISNUMBER(Assumptions!$B$4)),Assumptions!$B$4&lt;=0),"Check estimate limit",IF(AND(ISNUMBER($I49),$I49&gt;Assumptions!$B$4),"Check estimate limit",IF(AND(OR($H49="Completed",$H49="Canceled"),$J49=""),"Check closed date",IF(AND(NOT(OR($H49="Completed",$H49="Canceled")),$J49&lt;&gt;""),"Check status and date",IF($F49="","Assign owner",IF(COUNTIF(Assumptions!$A$7:$A$11,$F49)=0,"Check owner list",""))))))))))))))))</f>
        <v/>
      </c>
    </row>
    <row r="50" ht="30" customHeight="1">
      <c r="A50" s="20" t="n"/>
      <c r="B50" s="20" t="n"/>
      <c r="C50" s="20" t="n"/>
      <c r="D50" s="38" t="n"/>
      <c r="E50" s="38" t="n"/>
      <c r="F50" s="20" t="n"/>
      <c r="G50" s="22" t="n"/>
      <c r="H50" s="22" t="n"/>
      <c r="I50" s="39" t="n"/>
      <c r="J50" s="38" t="n"/>
      <c r="K50" s="12">
        <f>IF($A50="","",IF(OR($H50="Completed",$H50="Canceled"),"",IF($E50="","",IFERROR($E50-TODAY(),""))))</f>
        <v/>
      </c>
      <c r="L50" s="25">
        <f>IF($A50="","",IF(OR($H50="Completed",$H50="Canceled"),"Closed",IF($E50="","Check due date",IF(OR(NOT(ISNUMBER(Assumptions!$B$3)),Assumptions!$B$3&lt;0),"Check due window",IF($E50&lt;TODAY(),"Past Due",IF($E50&lt;=TODAY()+Assumptions!$B$3,"Due Soon","On Track"))))))</f>
        <v/>
      </c>
      <c r="M50" s="40">
        <f>IF($A50="","",IF(OR($H50="Completed",$H50="Canceled"),0,IF(ISNUMBER($I50),$I50,"")))</f>
        <v/>
      </c>
      <c r="N50" s="11">
        <f>IF($A50="","",IF(COUNTIF($A$5:$A$104,$A50)&gt;1,"Check duplicate task ID",IF($B50="","Check policy reference",IF($C50="","Select service task",IF($D50="","Check received date",IF($E50="","Check due date",IF(AND(ISNUMBER($D50),ISNUMBER($E50),$E50&lt;$D50),"Check date order",IF($G50="","Select priority",IF($H50="","Select status",IF($I50="","Add estimate",IF(OR(NOT(ISNUMBER(Assumptions!$B$4)),Assumptions!$B$4&lt;=0),"Check estimate limit",IF(AND(ISNUMBER($I50),$I50&gt;Assumptions!$B$4),"Check estimate limit",IF(AND(OR($H50="Completed",$H50="Canceled"),$J50=""),"Check closed date",IF(AND(NOT(OR($H50="Completed",$H50="Canceled")),$J50&lt;&gt;""),"Check status and date",IF($F50="","Assign owner",IF(COUNTIF(Assumptions!$A$7:$A$11,$F50)=0,"Check owner list",""))))))))))))))))</f>
        <v/>
      </c>
    </row>
    <row r="51" ht="30" customHeight="1">
      <c r="A51" s="20" t="n"/>
      <c r="B51" s="20" t="n"/>
      <c r="C51" s="20" t="n"/>
      <c r="D51" s="38" t="n"/>
      <c r="E51" s="38" t="n"/>
      <c r="F51" s="20" t="n"/>
      <c r="G51" s="22" t="n"/>
      <c r="H51" s="22" t="n"/>
      <c r="I51" s="39" t="n"/>
      <c r="J51" s="38" t="n"/>
      <c r="K51" s="16">
        <f>IF($A51="","",IF(OR($H51="Completed",$H51="Canceled"),"",IF($E51="","",IFERROR($E51-TODAY(),""))))</f>
        <v/>
      </c>
      <c r="L51" s="24">
        <f>IF($A51="","",IF(OR($H51="Completed",$H51="Canceled"),"Closed",IF($E51="","Check due date",IF(OR(NOT(ISNUMBER(Assumptions!$B$3)),Assumptions!$B$3&lt;0),"Check due window",IF($E51&lt;TODAY(),"Past Due",IF($E51&lt;=TODAY()+Assumptions!$B$3,"Due Soon","On Track"))))))</f>
        <v/>
      </c>
      <c r="M51" s="33">
        <f>IF($A51="","",IF(OR($H51="Completed",$H51="Canceled"),0,IF(ISNUMBER($I51),$I51,"")))</f>
        <v/>
      </c>
      <c r="N51" s="15">
        <f>IF($A51="","",IF(COUNTIF($A$5:$A$104,$A51)&gt;1,"Check duplicate task ID",IF($B51="","Check policy reference",IF($C51="","Select service task",IF($D51="","Check received date",IF($E51="","Check due date",IF(AND(ISNUMBER($D51),ISNUMBER($E51),$E51&lt;$D51),"Check date order",IF($G51="","Select priority",IF($H51="","Select status",IF($I51="","Add estimate",IF(OR(NOT(ISNUMBER(Assumptions!$B$4)),Assumptions!$B$4&lt;=0),"Check estimate limit",IF(AND(ISNUMBER($I51),$I51&gt;Assumptions!$B$4),"Check estimate limit",IF(AND(OR($H51="Completed",$H51="Canceled"),$J51=""),"Check closed date",IF(AND(NOT(OR($H51="Completed",$H51="Canceled")),$J51&lt;&gt;""),"Check status and date",IF($F51="","Assign owner",IF(COUNTIF(Assumptions!$A$7:$A$11,$F51)=0,"Check owner list",""))))))))))))))))</f>
        <v/>
      </c>
    </row>
    <row r="52" ht="30" customHeight="1">
      <c r="A52" s="20" t="n"/>
      <c r="B52" s="20" t="n"/>
      <c r="C52" s="20" t="n"/>
      <c r="D52" s="38" t="n"/>
      <c r="E52" s="38" t="n"/>
      <c r="F52" s="20" t="n"/>
      <c r="G52" s="22" t="n"/>
      <c r="H52" s="22" t="n"/>
      <c r="I52" s="39" t="n"/>
      <c r="J52" s="38" t="n"/>
      <c r="K52" s="12">
        <f>IF($A52="","",IF(OR($H52="Completed",$H52="Canceled"),"",IF($E52="","",IFERROR($E52-TODAY(),""))))</f>
        <v/>
      </c>
      <c r="L52" s="25">
        <f>IF($A52="","",IF(OR($H52="Completed",$H52="Canceled"),"Closed",IF($E52="","Check due date",IF(OR(NOT(ISNUMBER(Assumptions!$B$3)),Assumptions!$B$3&lt;0),"Check due window",IF($E52&lt;TODAY(),"Past Due",IF($E52&lt;=TODAY()+Assumptions!$B$3,"Due Soon","On Track"))))))</f>
        <v/>
      </c>
      <c r="M52" s="40">
        <f>IF($A52="","",IF(OR($H52="Completed",$H52="Canceled"),0,IF(ISNUMBER($I52),$I52,"")))</f>
        <v/>
      </c>
      <c r="N52" s="11">
        <f>IF($A52="","",IF(COUNTIF($A$5:$A$104,$A52)&gt;1,"Check duplicate task ID",IF($B52="","Check policy reference",IF($C52="","Select service task",IF($D52="","Check received date",IF($E52="","Check due date",IF(AND(ISNUMBER($D52),ISNUMBER($E52),$E52&lt;$D52),"Check date order",IF($G52="","Select priority",IF($H52="","Select status",IF($I52="","Add estimate",IF(OR(NOT(ISNUMBER(Assumptions!$B$4)),Assumptions!$B$4&lt;=0),"Check estimate limit",IF(AND(ISNUMBER($I52),$I52&gt;Assumptions!$B$4),"Check estimate limit",IF(AND(OR($H52="Completed",$H52="Canceled"),$J52=""),"Check closed date",IF(AND(NOT(OR($H52="Completed",$H52="Canceled")),$J52&lt;&gt;""),"Check status and date",IF($F52="","Assign owner",IF(COUNTIF(Assumptions!$A$7:$A$11,$F52)=0,"Check owner list",""))))))))))))))))</f>
        <v/>
      </c>
    </row>
    <row r="53" ht="30" customHeight="1">
      <c r="A53" s="20" t="n"/>
      <c r="B53" s="20" t="n"/>
      <c r="C53" s="20" t="n"/>
      <c r="D53" s="38" t="n"/>
      <c r="E53" s="38" t="n"/>
      <c r="F53" s="20" t="n"/>
      <c r="G53" s="22" t="n"/>
      <c r="H53" s="22" t="n"/>
      <c r="I53" s="39" t="n"/>
      <c r="J53" s="38" t="n"/>
      <c r="K53" s="16">
        <f>IF($A53="","",IF(OR($H53="Completed",$H53="Canceled"),"",IF($E53="","",IFERROR($E53-TODAY(),""))))</f>
        <v/>
      </c>
      <c r="L53" s="24">
        <f>IF($A53="","",IF(OR($H53="Completed",$H53="Canceled"),"Closed",IF($E53="","Check due date",IF(OR(NOT(ISNUMBER(Assumptions!$B$3)),Assumptions!$B$3&lt;0),"Check due window",IF($E53&lt;TODAY(),"Past Due",IF($E53&lt;=TODAY()+Assumptions!$B$3,"Due Soon","On Track"))))))</f>
        <v/>
      </c>
      <c r="M53" s="33">
        <f>IF($A53="","",IF(OR($H53="Completed",$H53="Canceled"),0,IF(ISNUMBER($I53),$I53,"")))</f>
        <v/>
      </c>
      <c r="N53" s="15">
        <f>IF($A53="","",IF(COUNTIF($A$5:$A$104,$A53)&gt;1,"Check duplicate task ID",IF($B53="","Check policy reference",IF($C53="","Select service task",IF($D53="","Check received date",IF($E53="","Check due date",IF(AND(ISNUMBER($D53),ISNUMBER($E53),$E53&lt;$D53),"Check date order",IF($G53="","Select priority",IF($H53="","Select status",IF($I53="","Add estimate",IF(OR(NOT(ISNUMBER(Assumptions!$B$4)),Assumptions!$B$4&lt;=0),"Check estimate limit",IF(AND(ISNUMBER($I53),$I53&gt;Assumptions!$B$4),"Check estimate limit",IF(AND(OR($H53="Completed",$H53="Canceled"),$J53=""),"Check closed date",IF(AND(NOT(OR($H53="Completed",$H53="Canceled")),$J53&lt;&gt;""),"Check status and date",IF($F53="","Assign owner",IF(COUNTIF(Assumptions!$A$7:$A$11,$F53)=0,"Check owner list",""))))))))))))))))</f>
        <v/>
      </c>
    </row>
    <row r="54" ht="30" customHeight="1">
      <c r="A54" s="20" t="n"/>
      <c r="B54" s="20" t="n"/>
      <c r="C54" s="20" t="n"/>
      <c r="D54" s="38" t="n"/>
      <c r="E54" s="38" t="n"/>
      <c r="F54" s="20" t="n"/>
      <c r="G54" s="22" t="n"/>
      <c r="H54" s="22" t="n"/>
      <c r="I54" s="39" t="n"/>
      <c r="J54" s="38" t="n"/>
      <c r="K54" s="12">
        <f>IF($A54="","",IF(OR($H54="Completed",$H54="Canceled"),"",IF($E54="","",IFERROR($E54-TODAY(),""))))</f>
        <v/>
      </c>
      <c r="L54" s="25">
        <f>IF($A54="","",IF(OR($H54="Completed",$H54="Canceled"),"Closed",IF($E54="","Check due date",IF(OR(NOT(ISNUMBER(Assumptions!$B$3)),Assumptions!$B$3&lt;0),"Check due window",IF($E54&lt;TODAY(),"Past Due",IF($E54&lt;=TODAY()+Assumptions!$B$3,"Due Soon","On Track"))))))</f>
        <v/>
      </c>
      <c r="M54" s="40">
        <f>IF($A54="","",IF(OR($H54="Completed",$H54="Canceled"),0,IF(ISNUMBER($I54),$I54,"")))</f>
        <v/>
      </c>
      <c r="N54" s="11">
        <f>IF($A54="","",IF(COUNTIF($A$5:$A$104,$A54)&gt;1,"Check duplicate task ID",IF($B54="","Check policy reference",IF($C54="","Select service task",IF($D54="","Check received date",IF($E54="","Check due date",IF(AND(ISNUMBER($D54),ISNUMBER($E54),$E54&lt;$D54),"Check date order",IF($G54="","Select priority",IF($H54="","Select status",IF($I54="","Add estimate",IF(OR(NOT(ISNUMBER(Assumptions!$B$4)),Assumptions!$B$4&lt;=0),"Check estimate limit",IF(AND(ISNUMBER($I54),$I54&gt;Assumptions!$B$4),"Check estimate limit",IF(AND(OR($H54="Completed",$H54="Canceled"),$J54=""),"Check closed date",IF(AND(NOT(OR($H54="Completed",$H54="Canceled")),$J54&lt;&gt;""),"Check status and date",IF($F54="","Assign owner",IF(COUNTIF(Assumptions!$A$7:$A$11,$F54)=0,"Check owner list",""))))))))))))))))</f>
        <v/>
      </c>
    </row>
    <row r="55" ht="30" customHeight="1">
      <c r="A55" s="20" t="n"/>
      <c r="B55" s="20" t="n"/>
      <c r="C55" s="20" t="n"/>
      <c r="D55" s="38" t="n"/>
      <c r="E55" s="38" t="n"/>
      <c r="F55" s="20" t="n"/>
      <c r="G55" s="22" t="n"/>
      <c r="H55" s="22" t="n"/>
      <c r="I55" s="39" t="n"/>
      <c r="J55" s="38" t="n"/>
      <c r="K55" s="16">
        <f>IF($A55="","",IF(OR($H55="Completed",$H55="Canceled"),"",IF($E55="","",IFERROR($E55-TODAY(),""))))</f>
        <v/>
      </c>
      <c r="L55" s="24">
        <f>IF($A55="","",IF(OR($H55="Completed",$H55="Canceled"),"Closed",IF($E55="","Check due date",IF(OR(NOT(ISNUMBER(Assumptions!$B$3)),Assumptions!$B$3&lt;0),"Check due window",IF($E55&lt;TODAY(),"Past Due",IF($E55&lt;=TODAY()+Assumptions!$B$3,"Due Soon","On Track"))))))</f>
        <v/>
      </c>
      <c r="M55" s="33">
        <f>IF($A55="","",IF(OR($H55="Completed",$H55="Canceled"),0,IF(ISNUMBER($I55),$I55,"")))</f>
        <v/>
      </c>
      <c r="N55" s="15">
        <f>IF($A55="","",IF(COUNTIF($A$5:$A$104,$A55)&gt;1,"Check duplicate task ID",IF($B55="","Check policy reference",IF($C55="","Select service task",IF($D55="","Check received date",IF($E55="","Check due date",IF(AND(ISNUMBER($D55),ISNUMBER($E55),$E55&lt;$D55),"Check date order",IF($G55="","Select priority",IF($H55="","Select status",IF($I55="","Add estimate",IF(OR(NOT(ISNUMBER(Assumptions!$B$4)),Assumptions!$B$4&lt;=0),"Check estimate limit",IF(AND(ISNUMBER($I55),$I55&gt;Assumptions!$B$4),"Check estimate limit",IF(AND(OR($H55="Completed",$H55="Canceled"),$J55=""),"Check closed date",IF(AND(NOT(OR($H55="Completed",$H55="Canceled")),$J55&lt;&gt;""),"Check status and date",IF($F55="","Assign owner",IF(COUNTIF(Assumptions!$A$7:$A$11,$F55)=0,"Check owner list",""))))))))))))))))</f>
        <v/>
      </c>
    </row>
    <row r="56" ht="30" customHeight="1">
      <c r="A56" s="20" t="n"/>
      <c r="B56" s="20" t="n"/>
      <c r="C56" s="20" t="n"/>
      <c r="D56" s="38" t="n"/>
      <c r="E56" s="38" t="n"/>
      <c r="F56" s="20" t="n"/>
      <c r="G56" s="22" t="n"/>
      <c r="H56" s="22" t="n"/>
      <c r="I56" s="39" t="n"/>
      <c r="J56" s="38" t="n"/>
      <c r="K56" s="12">
        <f>IF($A56="","",IF(OR($H56="Completed",$H56="Canceled"),"",IF($E56="","",IFERROR($E56-TODAY(),""))))</f>
        <v/>
      </c>
      <c r="L56" s="25">
        <f>IF($A56="","",IF(OR($H56="Completed",$H56="Canceled"),"Closed",IF($E56="","Check due date",IF(OR(NOT(ISNUMBER(Assumptions!$B$3)),Assumptions!$B$3&lt;0),"Check due window",IF($E56&lt;TODAY(),"Past Due",IF($E56&lt;=TODAY()+Assumptions!$B$3,"Due Soon","On Track"))))))</f>
        <v/>
      </c>
      <c r="M56" s="40">
        <f>IF($A56="","",IF(OR($H56="Completed",$H56="Canceled"),0,IF(ISNUMBER($I56),$I56,"")))</f>
        <v/>
      </c>
      <c r="N56" s="11">
        <f>IF($A56="","",IF(COUNTIF($A$5:$A$104,$A56)&gt;1,"Check duplicate task ID",IF($B56="","Check policy reference",IF($C56="","Select service task",IF($D56="","Check received date",IF($E56="","Check due date",IF(AND(ISNUMBER($D56),ISNUMBER($E56),$E56&lt;$D56),"Check date order",IF($G56="","Select priority",IF($H56="","Select status",IF($I56="","Add estimate",IF(OR(NOT(ISNUMBER(Assumptions!$B$4)),Assumptions!$B$4&lt;=0),"Check estimate limit",IF(AND(ISNUMBER($I56),$I56&gt;Assumptions!$B$4),"Check estimate limit",IF(AND(OR($H56="Completed",$H56="Canceled"),$J56=""),"Check closed date",IF(AND(NOT(OR($H56="Completed",$H56="Canceled")),$J56&lt;&gt;""),"Check status and date",IF($F56="","Assign owner",IF(COUNTIF(Assumptions!$A$7:$A$11,$F56)=0,"Check owner list",""))))))))))))))))</f>
        <v/>
      </c>
    </row>
    <row r="57" ht="30" customHeight="1">
      <c r="A57" s="20" t="n"/>
      <c r="B57" s="20" t="n"/>
      <c r="C57" s="20" t="n"/>
      <c r="D57" s="38" t="n"/>
      <c r="E57" s="38" t="n"/>
      <c r="F57" s="20" t="n"/>
      <c r="G57" s="22" t="n"/>
      <c r="H57" s="22" t="n"/>
      <c r="I57" s="39" t="n"/>
      <c r="J57" s="38" t="n"/>
      <c r="K57" s="16">
        <f>IF($A57="","",IF(OR($H57="Completed",$H57="Canceled"),"",IF($E57="","",IFERROR($E57-TODAY(),""))))</f>
        <v/>
      </c>
      <c r="L57" s="24">
        <f>IF($A57="","",IF(OR($H57="Completed",$H57="Canceled"),"Closed",IF($E57="","Check due date",IF(OR(NOT(ISNUMBER(Assumptions!$B$3)),Assumptions!$B$3&lt;0),"Check due window",IF($E57&lt;TODAY(),"Past Due",IF($E57&lt;=TODAY()+Assumptions!$B$3,"Due Soon","On Track"))))))</f>
        <v/>
      </c>
      <c r="M57" s="33">
        <f>IF($A57="","",IF(OR($H57="Completed",$H57="Canceled"),0,IF(ISNUMBER($I57),$I57,"")))</f>
        <v/>
      </c>
      <c r="N57" s="15">
        <f>IF($A57="","",IF(COUNTIF($A$5:$A$104,$A57)&gt;1,"Check duplicate task ID",IF($B57="","Check policy reference",IF($C57="","Select service task",IF($D57="","Check received date",IF($E57="","Check due date",IF(AND(ISNUMBER($D57),ISNUMBER($E57),$E57&lt;$D57),"Check date order",IF($G57="","Select priority",IF($H57="","Select status",IF($I57="","Add estimate",IF(OR(NOT(ISNUMBER(Assumptions!$B$4)),Assumptions!$B$4&lt;=0),"Check estimate limit",IF(AND(ISNUMBER($I57),$I57&gt;Assumptions!$B$4),"Check estimate limit",IF(AND(OR($H57="Completed",$H57="Canceled"),$J57=""),"Check closed date",IF(AND(NOT(OR($H57="Completed",$H57="Canceled")),$J57&lt;&gt;""),"Check status and date",IF($F57="","Assign owner",IF(COUNTIF(Assumptions!$A$7:$A$11,$F57)=0,"Check owner list",""))))))))))))))))</f>
        <v/>
      </c>
    </row>
    <row r="58" ht="30" customHeight="1">
      <c r="A58" s="20" t="n"/>
      <c r="B58" s="20" t="n"/>
      <c r="C58" s="20" t="n"/>
      <c r="D58" s="38" t="n"/>
      <c r="E58" s="38" t="n"/>
      <c r="F58" s="20" t="n"/>
      <c r="G58" s="22" t="n"/>
      <c r="H58" s="22" t="n"/>
      <c r="I58" s="39" t="n"/>
      <c r="J58" s="38" t="n"/>
      <c r="K58" s="12">
        <f>IF($A58="","",IF(OR($H58="Completed",$H58="Canceled"),"",IF($E58="","",IFERROR($E58-TODAY(),""))))</f>
        <v/>
      </c>
      <c r="L58" s="25">
        <f>IF($A58="","",IF(OR($H58="Completed",$H58="Canceled"),"Closed",IF($E58="","Check due date",IF(OR(NOT(ISNUMBER(Assumptions!$B$3)),Assumptions!$B$3&lt;0),"Check due window",IF($E58&lt;TODAY(),"Past Due",IF($E58&lt;=TODAY()+Assumptions!$B$3,"Due Soon","On Track"))))))</f>
        <v/>
      </c>
      <c r="M58" s="40">
        <f>IF($A58="","",IF(OR($H58="Completed",$H58="Canceled"),0,IF(ISNUMBER($I58),$I58,"")))</f>
        <v/>
      </c>
      <c r="N58" s="11">
        <f>IF($A58="","",IF(COUNTIF($A$5:$A$104,$A58)&gt;1,"Check duplicate task ID",IF($B58="","Check policy reference",IF($C58="","Select service task",IF($D58="","Check received date",IF($E58="","Check due date",IF(AND(ISNUMBER($D58),ISNUMBER($E58),$E58&lt;$D58),"Check date order",IF($G58="","Select priority",IF($H58="","Select status",IF($I58="","Add estimate",IF(OR(NOT(ISNUMBER(Assumptions!$B$4)),Assumptions!$B$4&lt;=0),"Check estimate limit",IF(AND(ISNUMBER($I58),$I58&gt;Assumptions!$B$4),"Check estimate limit",IF(AND(OR($H58="Completed",$H58="Canceled"),$J58=""),"Check closed date",IF(AND(NOT(OR($H58="Completed",$H58="Canceled")),$J58&lt;&gt;""),"Check status and date",IF($F58="","Assign owner",IF(COUNTIF(Assumptions!$A$7:$A$11,$F58)=0,"Check owner list",""))))))))))))))))</f>
        <v/>
      </c>
    </row>
    <row r="59" ht="30" customHeight="1">
      <c r="A59" s="20" t="n"/>
      <c r="B59" s="20" t="n"/>
      <c r="C59" s="20" t="n"/>
      <c r="D59" s="38" t="n"/>
      <c r="E59" s="38" t="n"/>
      <c r="F59" s="20" t="n"/>
      <c r="G59" s="22" t="n"/>
      <c r="H59" s="22" t="n"/>
      <c r="I59" s="39" t="n"/>
      <c r="J59" s="38" t="n"/>
      <c r="K59" s="16">
        <f>IF($A59="","",IF(OR($H59="Completed",$H59="Canceled"),"",IF($E59="","",IFERROR($E59-TODAY(),""))))</f>
        <v/>
      </c>
      <c r="L59" s="24">
        <f>IF($A59="","",IF(OR($H59="Completed",$H59="Canceled"),"Closed",IF($E59="","Check due date",IF(OR(NOT(ISNUMBER(Assumptions!$B$3)),Assumptions!$B$3&lt;0),"Check due window",IF($E59&lt;TODAY(),"Past Due",IF($E59&lt;=TODAY()+Assumptions!$B$3,"Due Soon","On Track"))))))</f>
        <v/>
      </c>
      <c r="M59" s="33">
        <f>IF($A59="","",IF(OR($H59="Completed",$H59="Canceled"),0,IF(ISNUMBER($I59),$I59,"")))</f>
        <v/>
      </c>
      <c r="N59" s="15">
        <f>IF($A59="","",IF(COUNTIF($A$5:$A$104,$A59)&gt;1,"Check duplicate task ID",IF($B59="","Check policy reference",IF($C59="","Select service task",IF($D59="","Check received date",IF($E59="","Check due date",IF(AND(ISNUMBER($D59),ISNUMBER($E59),$E59&lt;$D59),"Check date order",IF($G59="","Select priority",IF($H59="","Select status",IF($I59="","Add estimate",IF(OR(NOT(ISNUMBER(Assumptions!$B$4)),Assumptions!$B$4&lt;=0),"Check estimate limit",IF(AND(ISNUMBER($I59),$I59&gt;Assumptions!$B$4),"Check estimate limit",IF(AND(OR($H59="Completed",$H59="Canceled"),$J59=""),"Check closed date",IF(AND(NOT(OR($H59="Completed",$H59="Canceled")),$J59&lt;&gt;""),"Check status and date",IF($F59="","Assign owner",IF(COUNTIF(Assumptions!$A$7:$A$11,$F59)=0,"Check owner list",""))))))))))))))))</f>
        <v/>
      </c>
    </row>
    <row r="60" ht="30" customHeight="1">
      <c r="A60" s="20" t="n"/>
      <c r="B60" s="20" t="n"/>
      <c r="C60" s="20" t="n"/>
      <c r="D60" s="38" t="n"/>
      <c r="E60" s="38" t="n"/>
      <c r="F60" s="20" t="n"/>
      <c r="G60" s="22" t="n"/>
      <c r="H60" s="22" t="n"/>
      <c r="I60" s="39" t="n"/>
      <c r="J60" s="38" t="n"/>
      <c r="K60" s="12">
        <f>IF($A60="","",IF(OR($H60="Completed",$H60="Canceled"),"",IF($E60="","",IFERROR($E60-TODAY(),""))))</f>
        <v/>
      </c>
      <c r="L60" s="25">
        <f>IF($A60="","",IF(OR($H60="Completed",$H60="Canceled"),"Closed",IF($E60="","Check due date",IF(OR(NOT(ISNUMBER(Assumptions!$B$3)),Assumptions!$B$3&lt;0),"Check due window",IF($E60&lt;TODAY(),"Past Due",IF($E60&lt;=TODAY()+Assumptions!$B$3,"Due Soon","On Track"))))))</f>
        <v/>
      </c>
      <c r="M60" s="40">
        <f>IF($A60="","",IF(OR($H60="Completed",$H60="Canceled"),0,IF(ISNUMBER($I60),$I60,"")))</f>
        <v/>
      </c>
      <c r="N60" s="11">
        <f>IF($A60="","",IF(COUNTIF($A$5:$A$104,$A60)&gt;1,"Check duplicate task ID",IF($B60="","Check policy reference",IF($C60="","Select service task",IF($D60="","Check received date",IF($E60="","Check due date",IF(AND(ISNUMBER($D60),ISNUMBER($E60),$E60&lt;$D60),"Check date order",IF($G60="","Select priority",IF($H60="","Select status",IF($I60="","Add estimate",IF(OR(NOT(ISNUMBER(Assumptions!$B$4)),Assumptions!$B$4&lt;=0),"Check estimate limit",IF(AND(ISNUMBER($I60),$I60&gt;Assumptions!$B$4),"Check estimate limit",IF(AND(OR($H60="Completed",$H60="Canceled"),$J60=""),"Check closed date",IF(AND(NOT(OR($H60="Completed",$H60="Canceled")),$J60&lt;&gt;""),"Check status and date",IF($F60="","Assign owner",IF(COUNTIF(Assumptions!$A$7:$A$11,$F60)=0,"Check owner list",""))))))))))))))))</f>
        <v/>
      </c>
    </row>
    <row r="61" ht="30" customHeight="1">
      <c r="A61" s="20" t="n"/>
      <c r="B61" s="20" t="n"/>
      <c r="C61" s="20" t="n"/>
      <c r="D61" s="38" t="n"/>
      <c r="E61" s="38" t="n"/>
      <c r="F61" s="20" t="n"/>
      <c r="G61" s="22" t="n"/>
      <c r="H61" s="22" t="n"/>
      <c r="I61" s="39" t="n"/>
      <c r="J61" s="38" t="n"/>
      <c r="K61" s="16">
        <f>IF($A61="","",IF(OR($H61="Completed",$H61="Canceled"),"",IF($E61="","",IFERROR($E61-TODAY(),""))))</f>
        <v/>
      </c>
      <c r="L61" s="24">
        <f>IF($A61="","",IF(OR($H61="Completed",$H61="Canceled"),"Closed",IF($E61="","Check due date",IF(OR(NOT(ISNUMBER(Assumptions!$B$3)),Assumptions!$B$3&lt;0),"Check due window",IF($E61&lt;TODAY(),"Past Due",IF($E61&lt;=TODAY()+Assumptions!$B$3,"Due Soon","On Track"))))))</f>
        <v/>
      </c>
      <c r="M61" s="33">
        <f>IF($A61="","",IF(OR($H61="Completed",$H61="Canceled"),0,IF(ISNUMBER($I61),$I61,"")))</f>
        <v/>
      </c>
      <c r="N61" s="15">
        <f>IF($A61="","",IF(COUNTIF($A$5:$A$104,$A61)&gt;1,"Check duplicate task ID",IF($B61="","Check policy reference",IF($C61="","Select service task",IF($D61="","Check received date",IF($E61="","Check due date",IF(AND(ISNUMBER($D61),ISNUMBER($E61),$E61&lt;$D61),"Check date order",IF($G61="","Select priority",IF($H61="","Select status",IF($I61="","Add estimate",IF(OR(NOT(ISNUMBER(Assumptions!$B$4)),Assumptions!$B$4&lt;=0),"Check estimate limit",IF(AND(ISNUMBER($I61),$I61&gt;Assumptions!$B$4),"Check estimate limit",IF(AND(OR($H61="Completed",$H61="Canceled"),$J61=""),"Check closed date",IF(AND(NOT(OR($H61="Completed",$H61="Canceled")),$J61&lt;&gt;""),"Check status and date",IF($F61="","Assign owner",IF(COUNTIF(Assumptions!$A$7:$A$11,$F61)=0,"Check owner list",""))))))))))))))))</f>
        <v/>
      </c>
    </row>
    <row r="62" ht="30" customHeight="1">
      <c r="A62" s="20" t="n"/>
      <c r="B62" s="20" t="n"/>
      <c r="C62" s="20" t="n"/>
      <c r="D62" s="38" t="n"/>
      <c r="E62" s="38" t="n"/>
      <c r="F62" s="20" t="n"/>
      <c r="G62" s="22" t="n"/>
      <c r="H62" s="22" t="n"/>
      <c r="I62" s="39" t="n"/>
      <c r="J62" s="38" t="n"/>
      <c r="K62" s="12">
        <f>IF($A62="","",IF(OR($H62="Completed",$H62="Canceled"),"",IF($E62="","",IFERROR($E62-TODAY(),""))))</f>
        <v/>
      </c>
      <c r="L62" s="25">
        <f>IF($A62="","",IF(OR($H62="Completed",$H62="Canceled"),"Closed",IF($E62="","Check due date",IF(OR(NOT(ISNUMBER(Assumptions!$B$3)),Assumptions!$B$3&lt;0),"Check due window",IF($E62&lt;TODAY(),"Past Due",IF($E62&lt;=TODAY()+Assumptions!$B$3,"Due Soon","On Track"))))))</f>
        <v/>
      </c>
      <c r="M62" s="40">
        <f>IF($A62="","",IF(OR($H62="Completed",$H62="Canceled"),0,IF(ISNUMBER($I62),$I62,"")))</f>
        <v/>
      </c>
      <c r="N62" s="11">
        <f>IF($A62="","",IF(COUNTIF($A$5:$A$104,$A62)&gt;1,"Check duplicate task ID",IF($B62="","Check policy reference",IF($C62="","Select service task",IF($D62="","Check received date",IF($E62="","Check due date",IF(AND(ISNUMBER($D62),ISNUMBER($E62),$E62&lt;$D62),"Check date order",IF($G62="","Select priority",IF($H62="","Select status",IF($I62="","Add estimate",IF(OR(NOT(ISNUMBER(Assumptions!$B$4)),Assumptions!$B$4&lt;=0),"Check estimate limit",IF(AND(ISNUMBER($I62),$I62&gt;Assumptions!$B$4),"Check estimate limit",IF(AND(OR($H62="Completed",$H62="Canceled"),$J62=""),"Check closed date",IF(AND(NOT(OR($H62="Completed",$H62="Canceled")),$J62&lt;&gt;""),"Check status and date",IF($F62="","Assign owner",IF(COUNTIF(Assumptions!$A$7:$A$11,$F62)=0,"Check owner list",""))))))))))))))))</f>
        <v/>
      </c>
    </row>
    <row r="63" ht="30" customHeight="1">
      <c r="A63" s="20" t="n"/>
      <c r="B63" s="20" t="n"/>
      <c r="C63" s="20" t="n"/>
      <c r="D63" s="38" t="n"/>
      <c r="E63" s="38" t="n"/>
      <c r="F63" s="20" t="n"/>
      <c r="G63" s="22" t="n"/>
      <c r="H63" s="22" t="n"/>
      <c r="I63" s="39" t="n"/>
      <c r="J63" s="38" t="n"/>
      <c r="K63" s="16">
        <f>IF($A63="","",IF(OR($H63="Completed",$H63="Canceled"),"",IF($E63="","",IFERROR($E63-TODAY(),""))))</f>
        <v/>
      </c>
      <c r="L63" s="24">
        <f>IF($A63="","",IF(OR($H63="Completed",$H63="Canceled"),"Closed",IF($E63="","Check due date",IF(OR(NOT(ISNUMBER(Assumptions!$B$3)),Assumptions!$B$3&lt;0),"Check due window",IF($E63&lt;TODAY(),"Past Due",IF($E63&lt;=TODAY()+Assumptions!$B$3,"Due Soon","On Track"))))))</f>
        <v/>
      </c>
      <c r="M63" s="33">
        <f>IF($A63="","",IF(OR($H63="Completed",$H63="Canceled"),0,IF(ISNUMBER($I63),$I63,"")))</f>
        <v/>
      </c>
      <c r="N63" s="15">
        <f>IF($A63="","",IF(COUNTIF($A$5:$A$104,$A63)&gt;1,"Check duplicate task ID",IF($B63="","Check policy reference",IF($C63="","Select service task",IF($D63="","Check received date",IF($E63="","Check due date",IF(AND(ISNUMBER($D63),ISNUMBER($E63),$E63&lt;$D63),"Check date order",IF($G63="","Select priority",IF($H63="","Select status",IF($I63="","Add estimate",IF(OR(NOT(ISNUMBER(Assumptions!$B$4)),Assumptions!$B$4&lt;=0),"Check estimate limit",IF(AND(ISNUMBER($I63),$I63&gt;Assumptions!$B$4),"Check estimate limit",IF(AND(OR($H63="Completed",$H63="Canceled"),$J63=""),"Check closed date",IF(AND(NOT(OR($H63="Completed",$H63="Canceled")),$J63&lt;&gt;""),"Check status and date",IF($F63="","Assign owner",IF(COUNTIF(Assumptions!$A$7:$A$11,$F63)=0,"Check owner list",""))))))))))))))))</f>
        <v/>
      </c>
    </row>
    <row r="64" ht="30" customHeight="1">
      <c r="A64" s="20" t="n"/>
      <c r="B64" s="20" t="n"/>
      <c r="C64" s="20" t="n"/>
      <c r="D64" s="38" t="n"/>
      <c r="E64" s="38" t="n"/>
      <c r="F64" s="20" t="n"/>
      <c r="G64" s="22" t="n"/>
      <c r="H64" s="22" t="n"/>
      <c r="I64" s="39" t="n"/>
      <c r="J64" s="38" t="n"/>
      <c r="K64" s="12">
        <f>IF($A64="","",IF(OR($H64="Completed",$H64="Canceled"),"",IF($E64="","",IFERROR($E64-TODAY(),""))))</f>
        <v/>
      </c>
      <c r="L64" s="25">
        <f>IF($A64="","",IF(OR($H64="Completed",$H64="Canceled"),"Closed",IF($E64="","Check due date",IF(OR(NOT(ISNUMBER(Assumptions!$B$3)),Assumptions!$B$3&lt;0),"Check due window",IF($E64&lt;TODAY(),"Past Due",IF($E64&lt;=TODAY()+Assumptions!$B$3,"Due Soon","On Track"))))))</f>
        <v/>
      </c>
      <c r="M64" s="40">
        <f>IF($A64="","",IF(OR($H64="Completed",$H64="Canceled"),0,IF(ISNUMBER($I64),$I64,"")))</f>
        <v/>
      </c>
      <c r="N64" s="11">
        <f>IF($A64="","",IF(COUNTIF($A$5:$A$104,$A64)&gt;1,"Check duplicate task ID",IF($B64="","Check policy reference",IF($C64="","Select service task",IF($D64="","Check received date",IF($E64="","Check due date",IF(AND(ISNUMBER($D64),ISNUMBER($E64),$E64&lt;$D64),"Check date order",IF($G64="","Select priority",IF($H64="","Select status",IF($I64="","Add estimate",IF(OR(NOT(ISNUMBER(Assumptions!$B$4)),Assumptions!$B$4&lt;=0),"Check estimate limit",IF(AND(ISNUMBER($I64),$I64&gt;Assumptions!$B$4),"Check estimate limit",IF(AND(OR($H64="Completed",$H64="Canceled"),$J64=""),"Check closed date",IF(AND(NOT(OR($H64="Completed",$H64="Canceled")),$J64&lt;&gt;""),"Check status and date",IF($F64="","Assign owner",IF(COUNTIF(Assumptions!$A$7:$A$11,$F64)=0,"Check owner list",""))))))))))))))))</f>
        <v/>
      </c>
    </row>
    <row r="65" ht="30" customHeight="1">
      <c r="A65" s="20" t="n"/>
      <c r="B65" s="20" t="n"/>
      <c r="C65" s="20" t="n"/>
      <c r="D65" s="38" t="n"/>
      <c r="E65" s="38" t="n"/>
      <c r="F65" s="20" t="n"/>
      <c r="G65" s="22" t="n"/>
      <c r="H65" s="22" t="n"/>
      <c r="I65" s="39" t="n"/>
      <c r="J65" s="38" t="n"/>
      <c r="K65" s="16">
        <f>IF($A65="","",IF(OR($H65="Completed",$H65="Canceled"),"",IF($E65="","",IFERROR($E65-TODAY(),""))))</f>
        <v/>
      </c>
      <c r="L65" s="24">
        <f>IF($A65="","",IF(OR($H65="Completed",$H65="Canceled"),"Closed",IF($E65="","Check due date",IF(OR(NOT(ISNUMBER(Assumptions!$B$3)),Assumptions!$B$3&lt;0),"Check due window",IF($E65&lt;TODAY(),"Past Due",IF($E65&lt;=TODAY()+Assumptions!$B$3,"Due Soon","On Track"))))))</f>
        <v/>
      </c>
      <c r="M65" s="33">
        <f>IF($A65="","",IF(OR($H65="Completed",$H65="Canceled"),0,IF(ISNUMBER($I65),$I65,"")))</f>
        <v/>
      </c>
      <c r="N65" s="15">
        <f>IF($A65="","",IF(COUNTIF($A$5:$A$104,$A65)&gt;1,"Check duplicate task ID",IF($B65="","Check policy reference",IF($C65="","Select service task",IF($D65="","Check received date",IF($E65="","Check due date",IF(AND(ISNUMBER($D65),ISNUMBER($E65),$E65&lt;$D65),"Check date order",IF($G65="","Select priority",IF($H65="","Select status",IF($I65="","Add estimate",IF(OR(NOT(ISNUMBER(Assumptions!$B$4)),Assumptions!$B$4&lt;=0),"Check estimate limit",IF(AND(ISNUMBER($I65),$I65&gt;Assumptions!$B$4),"Check estimate limit",IF(AND(OR($H65="Completed",$H65="Canceled"),$J65=""),"Check closed date",IF(AND(NOT(OR($H65="Completed",$H65="Canceled")),$J65&lt;&gt;""),"Check status and date",IF($F65="","Assign owner",IF(COUNTIF(Assumptions!$A$7:$A$11,$F65)=0,"Check owner list",""))))))))))))))))</f>
        <v/>
      </c>
    </row>
    <row r="66" ht="30" customHeight="1">
      <c r="A66" s="20" t="n"/>
      <c r="B66" s="20" t="n"/>
      <c r="C66" s="20" t="n"/>
      <c r="D66" s="38" t="n"/>
      <c r="E66" s="38" t="n"/>
      <c r="F66" s="20" t="n"/>
      <c r="G66" s="22" t="n"/>
      <c r="H66" s="22" t="n"/>
      <c r="I66" s="39" t="n"/>
      <c r="J66" s="38" t="n"/>
      <c r="K66" s="12">
        <f>IF($A66="","",IF(OR($H66="Completed",$H66="Canceled"),"",IF($E66="","",IFERROR($E66-TODAY(),""))))</f>
        <v/>
      </c>
      <c r="L66" s="25">
        <f>IF($A66="","",IF(OR($H66="Completed",$H66="Canceled"),"Closed",IF($E66="","Check due date",IF(OR(NOT(ISNUMBER(Assumptions!$B$3)),Assumptions!$B$3&lt;0),"Check due window",IF($E66&lt;TODAY(),"Past Due",IF($E66&lt;=TODAY()+Assumptions!$B$3,"Due Soon","On Track"))))))</f>
        <v/>
      </c>
      <c r="M66" s="40">
        <f>IF($A66="","",IF(OR($H66="Completed",$H66="Canceled"),0,IF(ISNUMBER($I66),$I66,"")))</f>
        <v/>
      </c>
      <c r="N66" s="11">
        <f>IF($A66="","",IF(COUNTIF($A$5:$A$104,$A66)&gt;1,"Check duplicate task ID",IF($B66="","Check policy reference",IF($C66="","Select service task",IF($D66="","Check received date",IF($E66="","Check due date",IF(AND(ISNUMBER($D66),ISNUMBER($E66),$E66&lt;$D66),"Check date order",IF($G66="","Select priority",IF($H66="","Select status",IF($I66="","Add estimate",IF(OR(NOT(ISNUMBER(Assumptions!$B$4)),Assumptions!$B$4&lt;=0),"Check estimate limit",IF(AND(ISNUMBER($I66),$I66&gt;Assumptions!$B$4),"Check estimate limit",IF(AND(OR($H66="Completed",$H66="Canceled"),$J66=""),"Check closed date",IF(AND(NOT(OR($H66="Completed",$H66="Canceled")),$J66&lt;&gt;""),"Check status and date",IF($F66="","Assign owner",IF(COUNTIF(Assumptions!$A$7:$A$11,$F66)=0,"Check owner list",""))))))))))))))))</f>
        <v/>
      </c>
    </row>
    <row r="67" ht="30" customHeight="1">
      <c r="A67" s="20" t="n"/>
      <c r="B67" s="20" t="n"/>
      <c r="C67" s="20" t="n"/>
      <c r="D67" s="38" t="n"/>
      <c r="E67" s="38" t="n"/>
      <c r="F67" s="20" t="n"/>
      <c r="G67" s="22" t="n"/>
      <c r="H67" s="22" t="n"/>
      <c r="I67" s="39" t="n"/>
      <c r="J67" s="38" t="n"/>
      <c r="K67" s="16">
        <f>IF($A67="","",IF(OR($H67="Completed",$H67="Canceled"),"",IF($E67="","",IFERROR($E67-TODAY(),""))))</f>
        <v/>
      </c>
      <c r="L67" s="24">
        <f>IF($A67="","",IF(OR($H67="Completed",$H67="Canceled"),"Closed",IF($E67="","Check due date",IF(OR(NOT(ISNUMBER(Assumptions!$B$3)),Assumptions!$B$3&lt;0),"Check due window",IF($E67&lt;TODAY(),"Past Due",IF($E67&lt;=TODAY()+Assumptions!$B$3,"Due Soon","On Track"))))))</f>
        <v/>
      </c>
      <c r="M67" s="33">
        <f>IF($A67="","",IF(OR($H67="Completed",$H67="Canceled"),0,IF(ISNUMBER($I67),$I67,"")))</f>
        <v/>
      </c>
      <c r="N67" s="15">
        <f>IF($A67="","",IF(COUNTIF($A$5:$A$104,$A67)&gt;1,"Check duplicate task ID",IF($B67="","Check policy reference",IF($C67="","Select service task",IF($D67="","Check received date",IF($E67="","Check due date",IF(AND(ISNUMBER($D67),ISNUMBER($E67),$E67&lt;$D67),"Check date order",IF($G67="","Select priority",IF($H67="","Select status",IF($I67="","Add estimate",IF(OR(NOT(ISNUMBER(Assumptions!$B$4)),Assumptions!$B$4&lt;=0),"Check estimate limit",IF(AND(ISNUMBER($I67),$I67&gt;Assumptions!$B$4),"Check estimate limit",IF(AND(OR($H67="Completed",$H67="Canceled"),$J67=""),"Check closed date",IF(AND(NOT(OR($H67="Completed",$H67="Canceled")),$J67&lt;&gt;""),"Check status and date",IF($F67="","Assign owner",IF(COUNTIF(Assumptions!$A$7:$A$11,$F67)=0,"Check owner list",""))))))))))))))))</f>
        <v/>
      </c>
    </row>
    <row r="68" ht="30" customHeight="1">
      <c r="A68" s="20" t="n"/>
      <c r="B68" s="20" t="n"/>
      <c r="C68" s="20" t="n"/>
      <c r="D68" s="38" t="n"/>
      <c r="E68" s="38" t="n"/>
      <c r="F68" s="20" t="n"/>
      <c r="G68" s="22" t="n"/>
      <c r="H68" s="22" t="n"/>
      <c r="I68" s="39" t="n"/>
      <c r="J68" s="38" t="n"/>
      <c r="K68" s="12">
        <f>IF($A68="","",IF(OR($H68="Completed",$H68="Canceled"),"",IF($E68="","",IFERROR($E68-TODAY(),""))))</f>
        <v/>
      </c>
      <c r="L68" s="25">
        <f>IF($A68="","",IF(OR($H68="Completed",$H68="Canceled"),"Closed",IF($E68="","Check due date",IF(OR(NOT(ISNUMBER(Assumptions!$B$3)),Assumptions!$B$3&lt;0),"Check due window",IF($E68&lt;TODAY(),"Past Due",IF($E68&lt;=TODAY()+Assumptions!$B$3,"Due Soon","On Track"))))))</f>
        <v/>
      </c>
      <c r="M68" s="40">
        <f>IF($A68="","",IF(OR($H68="Completed",$H68="Canceled"),0,IF(ISNUMBER($I68),$I68,"")))</f>
        <v/>
      </c>
      <c r="N68" s="11">
        <f>IF($A68="","",IF(COUNTIF($A$5:$A$104,$A68)&gt;1,"Check duplicate task ID",IF($B68="","Check policy reference",IF($C68="","Select service task",IF($D68="","Check received date",IF($E68="","Check due date",IF(AND(ISNUMBER($D68),ISNUMBER($E68),$E68&lt;$D68),"Check date order",IF($G68="","Select priority",IF($H68="","Select status",IF($I68="","Add estimate",IF(OR(NOT(ISNUMBER(Assumptions!$B$4)),Assumptions!$B$4&lt;=0),"Check estimate limit",IF(AND(ISNUMBER($I68),$I68&gt;Assumptions!$B$4),"Check estimate limit",IF(AND(OR($H68="Completed",$H68="Canceled"),$J68=""),"Check closed date",IF(AND(NOT(OR($H68="Completed",$H68="Canceled")),$J68&lt;&gt;""),"Check status and date",IF($F68="","Assign owner",IF(COUNTIF(Assumptions!$A$7:$A$11,$F68)=0,"Check owner list",""))))))))))))))))</f>
        <v/>
      </c>
    </row>
    <row r="69" ht="30" customHeight="1">
      <c r="A69" s="20" t="n"/>
      <c r="B69" s="20" t="n"/>
      <c r="C69" s="20" t="n"/>
      <c r="D69" s="38" t="n"/>
      <c r="E69" s="38" t="n"/>
      <c r="F69" s="20" t="n"/>
      <c r="G69" s="22" t="n"/>
      <c r="H69" s="22" t="n"/>
      <c r="I69" s="39" t="n"/>
      <c r="J69" s="38" t="n"/>
      <c r="K69" s="16">
        <f>IF($A69="","",IF(OR($H69="Completed",$H69="Canceled"),"",IF($E69="","",IFERROR($E69-TODAY(),""))))</f>
        <v/>
      </c>
      <c r="L69" s="24">
        <f>IF($A69="","",IF(OR($H69="Completed",$H69="Canceled"),"Closed",IF($E69="","Check due date",IF(OR(NOT(ISNUMBER(Assumptions!$B$3)),Assumptions!$B$3&lt;0),"Check due window",IF($E69&lt;TODAY(),"Past Due",IF($E69&lt;=TODAY()+Assumptions!$B$3,"Due Soon","On Track"))))))</f>
        <v/>
      </c>
      <c r="M69" s="33">
        <f>IF($A69="","",IF(OR($H69="Completed",$H69="Canceled"),0,IF(ISNUMBER($I69),$I69,"")))</f>
        <v/>
      </c>
      <c r="N69" s="15">
        <f>IF($A69="","",IF(COUNTIF($A$5:$A$104,$A69)&gt;1,"Check duplicate task ID",IF($B69="","Check policy reference",IF($C69="","Select service task",IF($D69="","Check received date",IF($E69="","Check due date",IF(AND(ISNUMBER($D69),ISNUMBER($E69),$E69&lt;$D69),"Check date order",IF($G69="","Select priority",IF($H69="","Select status",IF($I69="","Add estimate",IF(OR(NOT(ISNUMBER(Assumptions!$B$4)),Assumptions!$B$4&lt;=0),"Check estimate limit",IF(AND(ISNUMBER($I69),$I69&gt;Assumptions!$B$4),"Check estimate limit",IF(AND(OR($H69="Completed",$H69="Canceled"),$J69=""),"Check closed date",IF(AND(NOT(OR($H69="Completed",$H69="Canceled")),$J69&lt;&gt;""),"Check status and date",IF($F69="","Assign owner",IF(COUNTIF(Assumptions!$A$7:$A$11,$F69)=0,"Check owner list",""))))))))))))))))</f>
        <v/>
      </c>
    </row>
    <row r="70" ht="30" customHeight="1">
      <c r="A70" s="20" t="n"/>
      <c r="B70" s="20" t="n"/>
      <c r="C70" s="20" t="n"/>
      <c r="D70" s="38" t="n"/>
      <c r="E70" s="38" t="n"/>
      <c r="F70" s="20" t="n"/>
      <c r="G70" s="22" t="n"/>
      <c r="H70" s="22" t="n"/>
      <c r="I70" s="39" t="n"/>
      <c r="J70" s="38" t="n"/>
      <c r="K70" s="12">
        <f>IF($A70="","",IF(OR($H70="Completed",$H70="Canceled"),"",IF($E70="","",IFERROR($E70-TODAY(),""))))</f>
        <v/>
      </c>
      <c r="L70" s="25">
        <f>IF($A70="","",IF(OR($H70="Completed",$H70="Canceled"),"Closed",IF($E70="","Check due date",IF(OR(NOT(ISNUMBER(Assumptions!$B$3)),Assumptions!$B$3&lt;0),"Check due window",IF($E70&lt;TODAY(),"Past Due",IF($E70&lt;=TODAY()+Assumptions!$B$3,"Due Soon","On Track"))))))</f>
        <v/>
      </c>
      <c r="M70" s="40">
        <f>IF($A70="","",IF(OR($H70="Completed",$H70="Canceled"),0,IF(ISNUMBER($I70),$I70,"")))</f>
        <v/>
      </c>
      <c r="N70" s="11">
        <f>IF($A70="","",IF(COUNTIF($A$5:$A$104,$A70)&gt;1,"Check duplicate task ID",IF($B70="","Check policy reference",IF($C70="","Select service task",IF($D70="","Check received date",IF($E70="","Check due date",IF(AND(ISNUMBER($D70),ISNUMBER($E70),$E70&lt;$D70),"Check date order",IF($G70="","Select priority",IF($H70="","Select status",IF($I70="","Add estimate",IF(OR(NOT(ISNUMBER(Assumptions!$B$4)),Assumptions!$B$4&lt;=0),"Check estimate limit",IF(AND(ISNUMBER($I70),$I70&gt;Assumptions!$B$4),"Check estimate limit",IF(AND(OR($H70="Completed",$H70="Canceled"),$J70=""),"Check closed date",IF(AND(NOT(OR($H70="Completed",$H70="Canceled")),$J70&lt;&gt;""),"Check status and date",IF($F70="","Assign owner",IF(COUNTIF(Assumptions!$A$7:$A$11,$F70)=0,"Check owner list",""))))))))))))))))</f>
        <v/>
      </c>
    </row>
    <row r="71" ht="30" customHeight="1">
      <c r="A71" s="20" t="n"/>
      <c r="B71" s="20" t="n"/>
      <c r="C71" s="20" t="n"/>
      <c r="D71" s="38" t="n"/>
      <c r="E71" s="38" t="n"/>
      <c r="F71" s="20" t="n"/>
      <c r="G71" s="22" t="n"/>
      <c r="H71" s="22" t="n"/>
      <c r="I71" s="39" t="n"/>
      <c r="J71" s="38" t="n"/>
      <c r="K71" s="16">
        <f>IF($A71="","",IF(OR($H71="Completed",$H71="Canceled"),"",IF($E71="","",IFERROR($E71-TODAY(),""))))</f>
        <v/>
      </c>
      <c r="L71" s="24">
        <f>IF($A71="","",IF(OR($H71="Completed",$H71="Canceled"),"Closed",IF($E71="","Check due date",IF(OR(NOT(ISNUMBER(Assumptions!$B$3)),Assumptions!$B$3&lt;0),"Check due window",IF($E71&lt;TODAY(),"Past Due",IF($E71&lt;=TODAY()+Assumptions!$B$3,"Due Soon","On Track"))))))</f>
        <v/>
      </c>
      <c r="M71" s="33">
        <f>IF($A71="","",IF(OR($H71="Completed",$H71="Canceled"),0,IF(ISNUMBER($I71),$I71,"")))</f>
        <v/>
      </c>
      <c r="N71" s="15">
        <f>IF($A71="","",IF(COUNTIF($A$5:$A$104,$A71)&gt;1,"Check duplicate task ID",IF($B71="","Check policy reference",IF($C71="","Select service task",IF($D71="","Check received date",IF($E71="","Check due date",IF(AND(ISNUMBER($D71),ISNUMBER($E71),$E71&lt;$D71),"Check date order",IF($G71="","Select priority",IF($H71="","Select status",IF($I71="","Add estimate",IF(OR(NOT(ISNUMBER(Assumptions!$B$4)),Assumptions!$B$4&lt;=0),"Check estimate limit",IF(AND(ISNUMBER($I71),$I71&gt;Assumptions!$B$4),"Check estimate limit",IF(AND(OR($H71="Completed",$H71="Canceled"),$J71=""),"Check closed date",IF(AND(NOT(OR($H71="Completed",$H71="Canceled")),$J71&lt;&gt;""),"Check status and date",IF($F71="","Assign owner",IF(COUNTIF(Assumptions!$A$7:$A$11,$F71)=0,"Check owner list",""))))))))))))))))</f>
        <v/>
      </c>
    </row>
    <row r="72" ht="30" customHeight="1">
      <c r="A72" s="20" t="n"/>
      <c r="B72" s="20" t="n"/>
      <c r="C72" s="20" t="n"/>
      <c r="D72" s="38" t="n"/>
      <c r="E72" s="38" t="n"/>
      <c r="F72" s="20" t="n"/>
      <c r="G72" s="22" t="n"/>
      <c r="H72" s="22" t="n"/>
      <c r="I72" s="39" t="n"/>
      <c r="J72" s="38" t="n"/>
      <c r="K72" s="12">
        <f>IF($A72="","",IF(OR($H72="Completed",$H72="Canceled"),"",IF($E72="","",IFERROR($E72-TODAY(),""))))</f>
        <v/>
      </c>
      <c r="L72" s="25">
        <f>IF($A72="","",IF(OR($H72="Completed",$H72="Canceled"),"Closed",IF($E72="","Check due date",IF(OR(NOT(ISNUMBER(Assumptions!$B$3)),Assumptions!$B$3&lt;0),"Check due window",IF($E72&lt;TODAY(),"Past Due",IF($E72&lt;=TODAY()+Assumptions!$B$3,"Due Soon","On Track"))))))</f>
        <v/>
      </c>
      <c r="M72" s="40">
        <f>IF($A72="","",IF(OR($H72="Completed",$H72="Canceled"),0,IF(ISNUMBER($I72),$I72,"")))</f>
        <v/>
      </c>
      <c r="N72" s="11">
        <f>IF($A72="","",IF(COUNTIF($A$5:$A$104,$A72)&gt;1,"Check duplicate task ID",IF($B72="","Check policy reference",IF($C72="","Select service task",IF($D72="","Check received date",IF($E72="","Check due date",IF(AND(ISNUMBER($D72),ISNUMBER($E72),$E72&lt;$D72),"Check date order",IF($G72="","Select priority",IF($H72="","Select status",IF($I72="","Add estimate",IF(OR(NOT(ISNUMBER(Assumptions!$B$4)),Assumptions!$B$4&lt;=0),"Check estimate limit",IF(AND(ISNUMBER($I72),$I72&gt;Assumptions!$B$4),"Check estimate limit",IF(AND(OR($H72="Completed",$H72="Canceled"),$J72=""),"Check closed date",IF(AND(NOT(OR($H72="Completed",$H72="Canceled")),$J72&lt;&gt;""),"Check status and date",IF($F72="","Assign owner",IF(COUNTIF(Assumptions!$A$7:$A$11,$F72)=0,"Check owner list",""))))))))))))))))</f>
        <v/>
      </c>
    </row>
    <row r="73" ht="30" customHeight="1">
      <c r="A73" s="20" t="n"/>
      <c r="B73" s="20" t="n"/>
      <c r="C73" s="20" t="n"/>
      <c r="D73" s="38" t="n"/>
      <c r="E73" s="38" t="n"/>
      <c r="F73" s="20" t="n"/>
      <c r="G73" s="22" t="n"/>
      <c r="H73" s="22" t="n"/>
      <c r="I73" s="39" t="n"/>
      <c r="J73" s="38" t="n"/>
      <c r="K73" s="16">
        <f>IF($A73="","",IF(OR($H73="Completed",$H73="Canceled"),"",IF($E73="","",IFERROR($E73-TODAY(),""))))</f>
        <v/>
      </c>
      <c r="L73" s="24">
        <f>IF($A73="","",IF(OR($H73="Completed",$H73="Canceled"),"Closed",IF($E73="","Check due date",IF(OR(NOT(ISNUMBER(Assumptions!$B$3)),Assumptions!$B$3&lt;0),"Check due window",IF($E73&lt;TODAY(),"Past Due",IF($E73&lt;=TODAY()+Assumptions!$B$3,"Due Soon","On Track"))))))</f>
        <v/>
      </c>
      <c r="M73" s="33">
        <f>IF($A73="","",IF(OR($H73="Completed",$H73="Canceled"),0,IF(ISNUMBER($I73),$I73,"")))</f>
        <v/>
      </c>
      <c r="N73" s="15">
        <f>IF($A73="","",IF(COUNTIF($A$5:$A$104,$A73)&gt;1,"Check duplicate task ID",IF($B73="","Check policy reference",IF($C73="","Select service task",IF($D73="","Check received date",IF($E73="","Check due date",IF(AND(ISNUMBER($D73),ISNUMBER($E73),$E73&lt;$D73),"Check date order",IF($G73="","Select priority",IF($H73="","Select status",IF($I73="","Add estimate",IF(OR(NOT(ISNUMBER(Assumptions!$B$4)),Assumptions!$B$4&lt;=0),"Check estimate limit",IF(AND(ISNUMBER($I73),$I73&gt;Assumptions!$B$4),"Check estimate limit",IF(AND(OR($H73="Completed",$H73="Canceled"),$J73=""),"Check closed date",IF(AND(NOT(OR($H73="Completed",$H73="Canceled")),$J73&lt;&gt;""),"Check status and date",IF($F73="","Assign owner",IF(COUNTIF(Assumptions!$A$7:$A$11,$F73)=0,"Check owner list",""))))))))))))))))</f>
        <v/>
      </c>
    </row>
    <row r="74" ht="30" customHeight="1">
      <c r="A74" s="20" t="n"/>
      <c r="B74" s="20" t="n"/>
      <c r="C74" s="20" t="n"/>
      <c r="D74" s="38" t="n"/>
      <c r="E74" s="38" t="n"/>
      <c r="F74" s="20" t="n"/>
      <c r="G74" s="22" t="n"/>
      <c r="H74" s="22" t="n"/>
      <c r="I74" s="39" t="n"/>
      <c r="J74" s="38" t="n"/>
      <c r="K74" s="12">
        <f>IF($A74="","",IF(OR($H74="Completed",$H74="Canceled"),"",IF($E74="","",IFERROR($E74-TODAY(),""))))</f>
        <v/>
      </c>
      <c r="L74" s="25">
        <f>IF($A74="","",IF(OR($H74="Completed",$H74="Canceled"),"Closed",IF($E74="","Check due date",IF(OR(NOT(ISNUMBER(Assumptions!$B$3)),Assumptions!$B$3&lt;0),"Check due window",IF($E74&lt;TODAY(),"Past Due",IF($E74&lt;=TODAY()+Assumptions!$B$3,"Due Soon","On Track"))))))</f>
        <v/>
      </c>
      <c r="M74" s="40">
        <f>IF($A74="","",IF(OR($H74="Completed",$H74="Canceled"),0,IF(ISNUMBER($I74),$I74,"")))</f>
        <v/>
      </c>
      <c r="N74" s="11">
        <f>IF($A74="","",IF(COUNTIF($A$5:$A$104,$A74)&gt;1,"Check duplicate task ID",IF($B74="","Check policy reference",IF($C74="","Select service task",IF($D74="","Check received date",IF($E74="","Check due date",IF(AND(ISNUMBER($D74),ISNUMBER($E74),$E74&lt;$D74),"Check date order",IF($G74="","Select priority",IF($H74="","Select status",IF($I74="","Add estimate",IF(OR(NOT(ISNUMBER(Assumptions!$B$4)),Assumptions!$B$4&lt;=0),"Check estimate limit",IF(AND(ISNUMBER($I74),$I74&gt;Assumptions!$B$4),"Check estimate limit",IF(AND(OR($H74="Completed",$H74="Canceled"),$J74=""),"Check closed date",IF(AND(NOT(OR($H74="Completed",$H74="Canceled")),$J74&lt;&gt;""),"Check status and date",IF($F74="","Assign owner",IF(COUNTIF(Assumptions!$A$7:$A$11,$F74)=0,"Check owner list",""))))))))))))))))</f>
        <v/>
      </c>
    </row>
    <row r="75" ht="30" customHeight="1">
      <c r="A75" s="20" t="n"/>
      <c r="B75" s="20" t="n"/>
      <c r="C75" s="20" t="n"/>
      <c r="D75" s="38" t="n"/>
      <c r="E75" s="38" t="n"/>
      <c r="F75" s="20" t="n"/>
      <c r="G75" s="22" t="n"/>
      <c r="H75" s="22" t="n"/>
      <c r="I75" s="39" t="n"/>
      <c r="J75" s="38" t="n"/>
      <c r="K75" s="16">
        <f>IF($A75="","",IF(OR($H75="Completed",$H75="Canceled"),"",IF($E75="","",IFERROR($E75-TODAY(),""))))</f>
        <v/>
      </c>
      <c r="L75" s="24">
        <f>IF($A75="","",IF(OR($H75="Completed",$H75="Canceled"),"Closed",IF($E75="","Check due date",IF(OR(NOT(ISNUMBER(Assumptions!$B$3)),Assumptions!$B$3&lt;0),"Check due window",IF($E75&lt;TODAY(),"Past Due",IF($E75&lt;=TODAY()+Assumptions!$B$3,"Due Soon","On Track"))))))</f>
        <v/>
      </c>
      <c r="M75" s="33">
        <f>IF($A75="","",IF(OR($H75="Completed",$H75="Canceled"),0,IF(ISNUMBER($I75),$I75,"")))</f>
        <v/>
      </c>
      <c r="N75" s="15">
        <f>IF($A75="","",IF(COUNTIF($A$5:$A$104,$A75)&gt;1,"Check duplicate task ID",IF($B75="","Check policy reference",IF($C75="","Select service task",IF($D75="","Check received date",IF($E75="","Check due date",IF(AND(ISNUMBER($D75),ISNUMBER($E75),$E75&lt;$D75),"Check date order",IF($G75="","Select priority",IF($H75="","Select status",IF($I75="","Add estimate",IF(OR(NOT(ISNUMBER(Assumptions!$B$4)),Assumptions!$B$4&lt;=0),"Check estimate limit",IF(AND(ISNUMBER($I75),$I75&gt;Assumptions!$B$4),"Check estimate limit",IF(AND(OR($H75="Completed",$H75="Canceled"),$J75=""),"Check closed date",IF(AND(NOT(OR($H75="Completed",$H75="Canceled")),$J75&lt;&gt;""),"Check status and date",IF($F75="","Assign owner",IF(COUNTIF(Assumptions!$A$7:$A$11,$F75)=0,"Check owner list",""))))))))))))))))</f>
        <v/>
      </c>
    </row>
    <row r="76" ht="30" customHeight="1">
      <c r="A76" s="20" t="n"/>
      <c r="B76" s="20" t="n"/>
      <c r="C76" s="20" t="n"/>
      <c r="D76" s="38" t="n"/>
      <c r="E76" s="38" t="n"/>
      <c r="F76" s="20" t="n"/>
      <c r="G76" s="22" t="n"/>
      <c r="H76" s="22" t="n"/>
      <c r="I76" s="39" t="n"/>
      <c r="J76" s="38" t="n"/>
      <c r="K76" s="12">
        <f>IF($A76="","",IF(OR($H76="Completed",$H76="Canceled"),"",IF($E76="","",IFERROR($E76-TODAY(),""))))</f>
        <v/>
      </c>
      <c r="L76" s="25">
        <f>IF($A76="","",IF(OR($H76="Completed",$H76="Canceled"),"Closed",IF($E76="","Check due date",IF(OR(NOT(ISNUMBER(Assumptions!$B$3)),Assumptions!$B$3&lt;0),"Check due window",IF($E76&lt;TODAY(),"Past Due",IF($E76&lt;=TODAY()+Assumptions!$B$3,"Due Soon","On Track"))))))</f>
        <v/>
      </c>
      <c r="M76" s="40">
        <f>IF($A76="","",IF(OR($H76="Completed",$H76="Canceled"),0,IF(ISNUMBER($I76),$I76,"")))</f>
        <v/>
      </c>
      <c r="N76" s="11">
        <f>IF($A76="","",IF(COUNTIF($A$5:$A$104,$A76)&gt;1,"Check duplicate task ID",IF($B76="","Check policy reference",IF($C76="","Select service task",IF($D76="","Check received date",IF($E76="","Check due date",IF(AND(ISNUMBER($D76),ISNUMBER($E76),$E76&lt;$D76),"Check date order",IF($G76="","Select priority",IF($H76="","Select status",IF($I76="","Add estimate",IF(OR(NOT(ISNUMBER(Assumptions!$B$4)),Assumptions!$B$4&lt;=0),"Check estimate limit",IF(AND(ISNUMBER($I76),$I76&gt;Assumptions!$B$4),"Check estimate limit",IF(AND(OR($H76="Completed",$H76="Canceled"),$J76=""),"Check closed date",IF(AND(NOT(OR($H76="Completed",$H76="Canceled")),$J76&lt;&gt;""),"Check status and date",IF($F76="","Assign owner",IF(COUNTIF(Assumptions!$A$7:$A$11,$F76)=0,"Check owner list",""))))))))))))))))</f>
        <v/>
      </c>
    </row>
    <row r="77" ht="30" customHeight="1">
      <c r="A77" s="20" t="n"/>
      <c r="B77" s="20" t="n"/>
      <c r="C77" s="20" t="n"/>
      <c r="D77" s="38" t="n"/>
      <c r="E77" s="38" t="n"/>
      <c r="F77" s="20" t="n"/>
      <c r="G77" s="22" t="n"/>
      <c r="H77" s="22" t="n"/>
      <c r="I77" s="39" t="n"/>
      <c r="J77" s="38" t="n"/>
      <c r="K77" s="16">
        <f>IF($A77="","",IF(OR($H77="Completed",$H77="Canceled"),"",IF($E77="","",IFERROR($E77-TODAY(),""))))</f>
        <v/>
      </c>
      <c r="L77" s="24">
        <f>IF($A77="","",IF(OR($H77="Completed",$H77="Canceled"),"Closed",IF($E77="","Check due date",IF(OR(NOT(ISNUMBER(Assumptions!$B$3)),Assumptions!$B$3&lt;0),"Check due window",IF($E77&lt;TODAY(),"Past Due",IF($E77&lt;=TODAY()+Assumptions!$B$3,"Due Soon","On Track"))))))</f>
        <v/>
      </c>
      <c r="M77" s="33">
        <f>IF($A77="","",IF(OR($H77="Completed",$H77="Canceled"),0,IF(ISNUMBER($I77),$I77,"")))</f>
        <v/>
      </c>
      <c r="N77" s="15">
        <f>IF($A77="","",IF(COUNTIF($A$5:$A$104,$A77)&gt;1,"Check duplicate task ID",IF($B77="","Check policy reference",IF($C77="","Select service task",IF($D77="","Check received date",IF($E77="","Check due date",IF(AND(ISNUMBER($D77),ISNUMBER($E77),$E77&lt;$D77),"Check date order",IF($G77="","Select priority",IF($H77="","Select status",IF($I77="","Add estimate",IF(OR(NOT(ISNUMBER(Assumptions!$B$4)),Assumptions!$B$4&lt;=0),"Check estimate limit",IF(AND(ISNUMBER($I77),$I77&gt;Assumptions!$B$4),"Check estimate limit",IF(AND(OR($H77="Completed",$H77="Canceled"),$J77=""),"Check closed date",IF(AND(NOT(OR($H77="Completed",$H77="Canceled")),$J77&lt;&gt;""),"Check status and date",IF($F77="","Assign owner",IF(COUNTIF(Assumptions!$A$7:$A$11,$F77)=0,"Check owner list",""))))))))))))))))</f>
        <v/>
      </c>
    </row>
    <row r="78" ht="30" customHeight="1">
      <c r="A78" s="20" t="n"/>
      <c r="B78" s="20" t="n"/>
      <c r="C78" s="20" t="n"/>
      <c r="D78" s="38" t="n"/>
      <c r="E78" s="38" t="n"/>
      <c r="F78" s="20" t="n"/>
      <c r="G78" s="22" t="n"/>
      <c r="H78" s="22" t="n"/>
      <c r="I78" s="39" t="n"/>
      <c r="J78" s="38" t="n"/>
      <c r="K78" s="12">
        <f>IF($A78="","",IF(OR($H78="Completed",$H78="Canceled"),"",IF($E78="","",IFERROR($E78-TODAY(),""))))</f>
        <v/>
      </c>
      <c r="L78" s="25">
        <f>IF($A78="","",IF(OR($H78="Completed",$H78="Canceled"),"Closed",IF($E78="","Check due date",IF(OR(NOT(ISNUMBER(Assumptions!$B$3)),Assumptions!$B$3&lt;0),"Check due window",IF($E78&lt;TODAY(),"Past Due",IF($E78&lt;=TODAY()+Assumptions!$B$3,"Due Soon","On Track"))))))</f>
        <v/>
      </c>
      <c r="M78" s="40">
        <f>IF($A78="","",IF(OR($H78="Completed",$H78="Canceled"),0,IF(ISNUMBER($I78),$I78,"")))</f>
        <v/>
      </c>
      <c r="N78" s="11">
        <f>IF($A78="","",IF(COUNTIF($A$5:$A$104,$A78)&gt;1,"Check duplicate task ID",IF($B78="","Check policy reference",IF($C78="","Select service task",IF($D78="","Check received date",IF($E78="","Check due date",IF(AND(ISNUMBER($D78),ISNUMBER($E78),$E78&lt;$D78),"Check date order",IF($G78="","Select priority",IF($H78="","Select status",IF($I78="","Add estimate",IF(OR(NOT(ISNUMBER(Assumptions!$B$4)),Assumptions!$B$4&lt;=0),"Check estimate limit",IF(AND(ISNUMBER($I78),$I78&gt;Assumptions!$B$4),"Check estimate limit",IF(AND(OR($H78="Completed",$H78="Canceled"),$J78=""),"Check closed date",IF(AND(NOT(OR($H78="Completed",$H78="Canceled")),$J78&lt;&gt;""),"Check status and date",IF($F78="","Assign owner",IF(COUNTIF(Assumptions!$A$7:$A$11,$F78)=0,"Check owner list",""))))))))))))))))</f>
        <v/>
      </c>
    </row>
    <row r="79" ht="30" customHeight="1">
      <c r="A79" s="20" t="n"/>
      <c r="B79" s="20" t="n"/>
      <c r="C79" s="20" t="n"/>
      <c r="D79" s="38" t="n"/>
      <c r="E79" s="38" t="n"/>
      <c r="F79" s="20" t="n"/>
      <c r="G79" s="22" t="n"/>
      <c r="H79" s="22" t="n"/>
      <c r="I79" s="39" t="n"/>
      <c r="J79" s="38" t="n"/>
      <c r="K79" s="16">
        <f>IF($A79="","",IF(OR($H79="Completed",$H79="Canceled"),"",IF($E79="","",IFERROR($E79-TODAY(),""))))</f>
        <v/>
      </c>
      <c r="L79" s="24">
        <f>IF($A79="","",IF(OR($H79="Completed",$H79="Canceled"),"Closed",IF($E79="","Check due date",IF(OR(NOT(ISNUMBER(Assumptions!$B$3)),Assumptions!$B$3&lt;0),"Check due window",IF($E79&lt;TODAY(),"Past Due",IF($E79&lt;=TODAY()+Assumptions!$B$3,"Due Soon","On Track"))))))</f>
        <v/>
      </c>
      <c r="M79" s="33">
        <f>IF($A79="","",IF(OR($H79="Completed",$H79="Canceled"),0,IF(ISNUMBER($I79),$I79,"")))</f>
        <v/>
      </c>
      <c r="N79" s="15">
        <f>IF($A79="","",IF(COUNTIF($A$5:$A$104,$A79)&gt;1,"Check duplicate task ID",IF($B79="","Check policy reference",IF($C79="","Select service task",IF($D79="","Check received date",IF($E79="","Check due date",IF(AND(ISNUMBER($D79),ISNUMBER($E79),$E79&lt;$D79),"Check date order",IF($G79="","Select priority",IF($H79="","Select status",IF($I79="","Add estimate",IF(OR(NOT(ISNUMBER(Assumptions!$B$4)),Assumptions!$B$4&lt;=0),"Check estimate limit",IF(AND(ISNUMBER($I79),$I79&gt;Assumptions!$B$4),"Check estimate limit",IF(AND(OR($H79="Completed",$H79="Canceled"),$J79=""),"Check closed date",IF(AND(NOT(OR($H79="Completed",$H79="Canceled")),$J79&lt;&gt;""),"Check status and date",IF($F79="","Assign owner",IF(COUNTIF(Assumptions!$A$7:$A$11,$F79)=0,"Check owner list",""))))))))))))))))</f>
        <v/>
      </c>
    </row>
    <row r="80" ht="30" customHeight="1">
      <c r="A80" s="20" t="n"/>
      <c r="B80" s="20" t="n"/>
      <c r="C80" s="20" t="n"/>
      <c r="D80" s="38" t="n"/>
      <c r="E80" s="38" t="n"/>
      <c r="F80" s="20" t="n"/>
      <c r="G80" s="22" t="n"/>
      <c r="H80" s="22" t="n"/>
      <c r="I80" s="39" t="n"/>
      <c r="J80" s="38" t="n"/>
      <c r="K80" s="12">
        <f>IF($A80="","",IF(OR($H80="Completed",$H80="Canceled"),"",IF($E80="","",IFERROR($E80-TODAY(),""))))</f>
        <v/>
      </c>
      <c r="L80" s="25">
        <f>IF($A80="","",IF(OR($H80="Completed",$H80="Canceled"),"Closed",IF($E80="","Check due date",IF(OR(NOT(ISNUMBER(Assumptions!$B$3)),Assumptions!$B$3&lt;0),"Check due window",IF($E80&lt;TODAY(),"Past Due",IF($E80&lt;=TODAY()+Assumptions!$B$3,"Due Soon","On Track"))))))</f>
        <v/>
      </c>
      <c r="M80" s="40">
        <f>IF($A80="","",IF(OR($H80="Completed",$H80="Canceled"),0,IF(ISNUMBER($I80),$I80,"")))</f>
        <v/>
      </c>
      <c r="N80" s="11">
        <f>IF($A80="","",IF(COUNTIF($A$5:$A$104,$A80)&gt;1,"Check duplicate task ID",IF($B80="","Check policy reference",IF($C80="","Select service task",IF($D80="","Check received date",IF($E80="","Check due date",IF(AND(ISNUMBER($D80),ISNUMBER($E80),$E80&lt;$D80),"Check date order",IF($G80="","Select priority",IF($H80="","Select status",IF($I80="","Add estimate",IF(OR(NOT(ISNUMBER(Assumptions!$B$4)),Assumptions!$B$4&lt;=0),"Check estimate limit",IF(AND(ISNUMBER($I80),$I80&gt;Assumptions!$B$4),"Check estimate limit",IF(AND(OR($H80="Completed",$H80="Canceled"),$J80=""),"Check closed date",IF(AND(NOT(OR($H80="Completed",$H80="Canceled")),$J80&lt;&gt;""),"Check status and date",IF($F80="","Assign owner",IF(COUNTIF(Assumptions!$A$7:$A$11,$F80)=0,"Check owner list",""))))))))))))))))</f>
        <v/>
      </c>
    </row>
    <row r="81" ht="30" customHeight="1">
      <c r="A81" s="20" t="n"/>
      <c r="B81" s="20" t="n"/>
      <c r="C81" s="20" t="n"/>
      <c r="D81" s="38" t="n"/>
      <c r="E81" s="38" t="n"/>
      <c r="F81" s="20" t="n"/>
      <c r="G81" s="22" t="n"/>
      <c r="H81" s="22" t="n"/>
      <c r="I81" s="39" t="n"/>
      <c r="J81" s="38" t="n"/>
      <c r="K81" s="16">
        <f>IF($A81="","",IF(OR($H81="Completed",$H81="Canceled"),"",IF($E81="","",IFERROR($E81-TODAY(),""))))</f>
        <v/>
      </c>
      <c r="L81" s="24">
        <f>IF($A81="","",IF(OR($H81="Completed",$H81="Canceled"),"Closed",IF($E81="","Check due date",IF(OR(NOT(ISNUMBER(Assumptions!$B$3)),Assumptions!$B$3&lt;0),"Check due window",IF($E81&lt;TODAY(),"Past Due",IF($E81&lt;=TODAY()+Assumptions!$B$3,"Due Soon","On Track"))))))</f>
        <v/>
      </c>
      <c r="M81" s="33">
        <f>IF($A81="","",IF(OR($H81="Completed",$H81="Canceled"),0,IF(ISNUMBER($I81),$I81,"")))</f>
        <v/>
      </c>
      <c r="N81" s="15">
        <f>IF($A81="","",IF(COUNTIF($A$5:$A$104,$A81)&gt;1,"Check duplicate task ID",IF($B81="","Check policy reference",IF($C81="","Select service task",IF($D81="","Check received date",IF($E81="","Check due date",IF(AND(ISNUMBER($D81),ISNUMBER($E81),$E81&lt;$D81),"Check date order",IF($G81="","Select priority",IF($H81="","Select status",IF($I81="","Add estimate",IF(OR(NOT(ISNUMBER(Assumptions!$B$4)),Assumptions!$B$4&lt;=0),"Check estimate limit",IF(AND(ISNUMBER($I81),$I81&gt;Assumptions!$B$4),"Check estimate limit",IF(AND(OR($H81="Completed",$H81="Canceled"),$J81=""),"Check closed date",IF(AND(NOT(OR($H81="Completed",$H81="Canceled")),$J81&lt;&gt;""),"Check status and date",IF($F81="","Assign owner",IF(COUNTIF(Assumptions!$A$7:$A$11,$F81)=0,"Check owner list",""))))))))))))))))</f>
        <v/>
      </c>
    </row>
    <row r="82" ht="30" customHeight="1">
      <c r="A82" s="20" t="n"/>
      <c r="B82" s="20" t="n"/>
      <c r="C82" s="20" t="n"/>
      <c r="D82" s="38" t="n"/>
      <c r="E82" s="38" t="n"/>
      <c r="F82" s="20" t="n"/>
      <c r="G82" s="22" t="n"/>
      <c r="H82" s="22" t="n"/>
      <c r="I82" s="39" t="n"/>
      <c r="J82" s="38" t="n"/>
      <c r="K82" s="12">
        <f>IF($A82="","",IF(OR($H82="Completed",$H82="Canceled"),"",IF($E82="","",IFERROR($E82-TODAY(),""))))</f>
        <v/>
      </c>
      <c r="L82" s="25">
        <f>IF($A82="","",IF(OR($H82="Completed",$H82="Canceled"),"Closed",IF($E82="","Check due date",IF(OR(NOT(ISNUMBER(Assumptions!$B$3)),Assumptions!$B$3&lt;0),"Check due window",IF($E82&lt;TODAY(),"Past Due",IF($E82&lt;=TODAY()+Assumptions!$B$3,"Due Soon","On Track"))))))</f>
        <v/>
      </c>
      <c r="M82" s="40">
        <f>IF($A82="","",IF(OR($H82="Completed",$H82="Canceled"),0,IF(ISNUMBER($I82),$I82,"")))</f>
        <v/>
      </c>
      <c r="N82" s="11">
        <f>IF($A82="","",IF(COUNTIF($A$5:$A$104,$A82)&gt;1,"Check duplicate task ID",IF($B82="","Check policy reference",IF($C82="","Select service task",IF($D82="","Check received date",IF($E82="","Check due date",IF(AND(ISNUMBER($D82),ISNUMBER($E82),$E82&lt;$D82),"Check date order",IF($G82="","Select priority",IF($H82="","Select status",IF($I82="","Add estimate",IF(OR(NOT(ISNUMBER(Assumptions!$B$4)),Assumptions!$B$4&lt;=0),"Check estimate limit",IF(AND(ISNUMBER($I82),$I82&gt;Assumptions!$B$4),"Check estimate limit",IF(AND(OR($H82="Completed",$H82="Canceled"),$J82=""),"Check closed date",IF(AND(NOT(OR($H82="Completed",$H82="Canceled")),$J82&lt;&gt;""),"Check status and date",IF($F82="","Assign owner",IF(COUNTIF(Assumptions!$A$7:$A$11,$F82)=0,"Check owner list",""))))))))))))))))</f>
        <v/>
      </c>
    </row>
    <row r="83" ht="30" customHeight="1">
      <c r="A83" s="20" t="n"/>
      <c r="B83" s="20" t="n"/>
      <c r="C83" s="20" t="n"/>
      <c r="D83" s="38" t="n"/>
      <c r="E83" s="38" t="n"/>
      <c r="F83" s="20" t="n"/>
      <c r="G83" s="22" t="n"/>
      <c r="H83" s="22" t="n"/>
      <c r="I83" s="39" t="n"/>
      <c r="J83" s="38" t="n"/>
      <c r="K83" s="16">
        <f>IF($A83="","",IF(OR($H83="Completed",$H83="Canceled"),"",IF($E83="","",IFERROR($E83-TODAY(),""))))</f>
        <v/>
      </c>
      <c r="L83" s="24">
        <f>IF($A83="","",IF(OR($H83="Completed",$H83="Canceled"),"Closed",IF($E83="","Check due date",IF(OR(NOT(ISNUMBER(Assumptions!$B$3)),Assumptions!$B$3&lt;0),"Check due window",IF($E83&lt;TODAY(),"Past Due",IF($E83&lt;=TODAY()+Assumptions!$B$3,"Due Soon","On Track"))))))</f>
        <v/>
      </c>
      <c r="M83" s="33">
        <f>IF($A83="","",IF(OR($H83="Completed",$H83="Canceled"),0,IF(ISNUMBER($I83),$I83,"")))</f>
        <v/>
      </c>
      <c r="N83" s="15">
        <f>IF($A83="","",IF(COUNTIF($A$5:$A$104,$A83)&gt;1,"Check duplicate task ID",IF($B83="","Check policy reference",IF($C83="","Select service task",IF($D83="","Check received date",IF($E83="","Check due date",IF(AND(ISNUMBER($D83),ISNUMBER($E83),$E83&lt;$D83),"Check date order",IF($G83="","Select priority",IF($H83="","Select status",IF($I83="","Add estimate",IF(OR(NOT(ISNUMBER(Assumptions!$B$4)),Assumptions!$B$4&lt;=0),"Check estimate limit",IF(AND(ISNUMBER($I83),$I83&gt;Assumptions!$B$4),"Check estimate limit",IF(AND(OR($H83="Completed",$H83="Canceled"),$J83=""),"Check closed date",IF(AND(NOT(OR($H83="Completed",$H83="Canceled")),$J83&lt;&gt;""),"Check status and date",IF($F83="","Assign owner",IF(COUNTIF(Assumptions!$A$7:$A$11,$F83)=0,"Check owner list",""))))))))))))))))</f>
        <v/>
      </c>
    </row>
    <row r="84" ht="30" customHeight="1">
      <c r="A84" s="20" t="n"/>
      <c r="B84" s="20" t="n"/>
      <c r="C84" s="20" t="n"/>
      <c r="D84" s="38" t="n"/>
      <c r="E84" s="38" t="n"/>
      <c r="F84" s="20" t="n"/>
      <c r="G84" s="22" t="n"/>
      <c r="H84" s="22" t="n"/>
      <c r="I84" s="39" t="n"/>
      <c r="J84" s="38" t="n"/>
      <c r="K84" s="12">
        <f>IF($A84="","",IF(OR($H84="Completed",$H84="Canceled"),"",IF($E84="","",IFERROR($E84-TODAY(),""))))</f>
        <v/>
      </c>
      <c r="L84" s="25">
        <f>IF($A84="","",IF(OR($H84="Completed",$H84="Canceled"),"Closed",IF($E84="","Check due date",IF(OR(NOT(ISNUMBER(Assumptions!$B$3)),Assumptions!$B$3&lt;0),"Check due window",IF($E84&lt;TODAY(),"Past Due",IF($E84&lt;=TODAY()+Assumptions!$B$3,"Due Soon","On Track"))))))</f>
        <v/>
      </c>
      <c r="M84" s="40">
        <f>IF($A84="","",IF(OR($H84="Completed",$H84="Canceled"),0,IF(ISNUMBER($I84),$I84,"")))</f>
        <v/>
      </c>
      <c r="N84" s="11">
        <f>IF($A84="","",IF(COUNTIF($A$5:$A$104,$A84)&gt;1,"Check duplicate task ID",IF($B84="","Check policy reference",IF($C84="","Select service task",IF($D84="","Check received date",IF($E84="","Check due date",IF(AND(ISNUMBER($D84),ISNUMBER($E84),$E84&lt;$D84),"Check date order",IF($G84="","Select priority",IF($H84="","Select status",IF($I84="","Add estimate",IF(OR(NOT(ISNUMBER(Assumptions!$B$4)),Assumptions!$B$4&lt;=0),"Check estimate limit",IF(AND(ISNUMBER($I84),$I84&gt;Assumptions!$B$4),"Check estimate limit",IF(AND(OR($H84="Completed",$H84="Canceled"),$J84=""),"Check closed date",IF(AND(NOT(OR($H84="Completed",$H84="Canceled")),$J84&lt;&gt;""),"Check status and date",IF($F84="","Assign owner",IF(COUNTIF(Assumptions!$A$7:$A$11,$F84)=0,"Check owner list",""))))))))))))))))</f>
        <v/>
      </c>
    </row>
    <row r="85" ht="30" customHeight="1">
      <c r="A85" s="20" t="n"/>
      <c r="B85" s="20" t="n"/>
      <c r="C85" s="20" t="n"/>
      <c r="D85" s="38" t="n"/>
      <c r="E85" s="38" t="n"/>
      <c r="F85" s="20" t="n"/>
      <c r="G85" s="22" t="n"/>
      <c r="H85" s="22" t="n"/>
      <c r="I85" s="39" t="n"/>
      <c r="J85" s="38" t="n"/>
      <c r="K85" s="16">
        <f>IF($A85="","",IF(OR($H85="Completed",$H85="Canceled"),"",IF($E85="","",IFERROR($E85-TODAY(),""))))</f>
        <v/>
      </c>
      <c r="L85" s="24">
        <f>IF($A85="","",IF(OR($H85="Completed",$H85="Canceled"),"Closed",IF($E85="","Check due date",IF(OR(NOT(ISNUMBER(Assumptions!$B$3)),Assumptions!$B$3&lt;0),"Check due window",IF($E85&lt;TODAY(),"Past Due",IF($E85&lt;=TODAY()+Assumptions!$B$3,"Due Soon","On Track"))))))</f>
        <v/>
      </c>
      <c r="M85" s="33">
        <f>IF($A85="","",IF(OR($H85="Completed",$H85="Canceled"),0,IF(ISNUMBER($I85),$I85,"")))</f>
        <v/>
      </c>
      <c r="N85" s="15">
        <f>IF($A85="","",IF(COUNTIF($A$5:$A$104,$A85)&gt;1,"Check duplicate task ID",IF($B85="","Check policy reference",IF($C85="","Select service task",IF($D85="","Check received date",IF($E85="","Check due date",IF(AND(ISNUMBER($D85),ISNUMBER($E85),$E85&lt;$D85),"Check date order",IF($G85="","Select priority",IF($H85="","Select status",IF($I85="","Add estimate",IF(OR(NOT(ISNUMBER(Assumptions!$B$4)),Assumptions!$B$4&lt;=0),"Check estimate limit",IF(AND(ISNUMBER($I85),$I85&gt;Assumptions!$B$4),"Check estimate limit",IF(AND(OR($H85="Completed",$H85="Canceled"),$J85=""),"Check closed date",IF(AND(NOT(OR($H85="Completed",$H85="Canceled")),$J85&lt;&gt;""),"Check status and date",IF($F85="","Assign owner",IF(COUNTIF(Assumptions!$A$7:$A$11,$F85)=0,"Check owner list",""))))))))))))))))</f>
        <v/>
      </c>
    </row>
    <row r="86" ht="30" customHeight="1">
      <c r="A86" s="20" t="n"/>
      <c r="B86" s="20" t="n"/>
      <c r="C86" s="20" t="n"/>
      <c r="D86" s="38" t="n"/>
      <c r="E86" s="38" t="n"/>
      <c r="F86" s="20" t="n"/>
      <c r="G86" s="22" t="n"/>
      <c r="H86" s="22" t="n"/>
      <c r="I86" s="39" t="n"/>
      <c r="J86" s="38" t="n"/>
      <c r="K86" s="12">
        <f>IF($A86="","",IF(OR($H86="Completed",$H86="Canceled"),"",IF($E86="","",IFERROR($E86-TODAY(),""))))</f>
        <v/>
      </c>
      <c r="L86" s="25">
        <f>IF($A86="","",IF(OR($H86="Completed",$H86="Canceled"),"Closed",IF($E86="","Check due date",IF(OR(NOT(ISNUMBER(Assumptions!$B$3)),Assumptions!$B$3&lt;0),"Check due window",IF($E86&lt;TODAY(),"Past Due",IF($E86&lt;=TODAY()+Assumptions!$B$3,"Due Soon","On Track"))))))</f>
        <v/>
      </c>
      <c r="M86" s="40">
        <f>IF($A86="","",IF(OR($H86="Completed",$H86="Canceled"),0,IF(ISNUMBER($I86),$I86,"")))</f>
        <v/>
      </c>
      <c r="N86" s="11">
        <f>IF($A86="","",IF(COUNTIF($A$5:$A$104,$A86)&gt;1,"Check duplicate task ID",IF($B86="","Check policy reference",IF($C86="","Select service task",IF($D86="","Check received date",IF($E86="","Check due date",IF(AND(ISNUMBER($D86),ISNUMBER($E86),$E86&lt;$D86),"Check date order",IF($G86="","Select priority",IF($H86="","Select status",IF($I86="","Add estimate",IF(OR(NOT(ISNUMBER(Assumptions!$B$4)),Assumptions!$B$4&lt;=0),"Check estimate limit",IF(AND(ISNUMBER($I86),$I86&gt;Assumptions!$B$4),"Check estimate limit",IF(AND(OR($H86="Completed",$H86="Canceled"),$J86=""),"Check closed date",IF(AND(NOT(OR($H86="Completed",$H86="Canceled")),$J86&lt;&gt;""),"Check status and date",IF($F86="","Assign owner",IF(COUNTIF(Assumptions!$A$7:$A$11,$F86)=0,"Check owner list",""))))))))))))))))</f>
        <v/>
      </c>
    </row>
    <row r="87" ht="30" customHeight="1">
      <c r="A87" s="20" t="n"/>
      <c r="B87" s="20" t="n"/>
      <c r="C87" s="20" t="n"/>
      <c r="D87" s="38" t="n"/>
      <c r="E87" s="38" t="n"/>
      <c r="F87" s="20" t="n"/>
      <c r="G87" s="22" t="n"/>
      <c r="H87" s="22" t="n"/>
      <c r="I87" s="39" t="n"/>
      <c r="J87" s="38" t="n"/>
      <c r="K87" s="16">
        <f>IF($A87="","",IF(OR($H87="Completed",$H87="Canceled"),"",IF($E87="","",IFERROR($E87-TODAY(),""))))</f>
        <v/>
      </c>
      <c r="L87" s="24">
        <f>IF($A87="","",IF(OR($H87="Completed",$H87="Canceled"),"Closed",IF($E87="","Check due date",IF(OR(NOT(ISNUMBER(Assumptions!$B$3)),Assumptions!$B$3&lt;0),"Check due window",IF($E87&lt;TODAY(),"Past Due",IF($E87&lt;=TODAY()+Assumptions!$B$3,"Due Soon","On Track"))))))</f>
        <v/>
      </c>
      <c r="M87" s="33">
        <f>IF($A87="","",IF(OR($H87="Completed",$H87="Canceled"),0,IF(ISNUMBER($I87),$I87,"")))</f>
        <v/>
      </c>
      <c r="N87" s="15">
        <f>IF($A87="","",IF(COUNTIF($A$5:$A$104,$A87)&gt;1,"Check duplicate task ID",IF($B87="","Check policy reference",IF($C87="","Select service task",IF($D87="","Check received date",IF($E87="","Check due date",IF(AND(ISNUMBER($D87),ISNUMBER($E87),$E87&lt;$D87),"Check date order",IF($G87="","Select priority",IF($H87="","Select status",IF($I87="","Add estimate",IF(OR(NOT(ISNUMBER(Assumptions!$B$4)),Assumptions!$B$4&lt;=0),"Check estimate limit",IF(AND(ISNUMBER($I87),$I87&gt;Assumptions!$B$4),"Check estimate limit",IF(AND(OR($H87="Completed",$H87="Canceled"),$J87=""),"Check closed date",IF(AND(NOT(OR($H87="Completed",$H87="Canceled")),$J87&lt;&gt;""),"Check status and date",IF($F87="","Assign owner",IF(COUNTIF(Assumptions!$A$7:$A$11,$F87)=0,"Check owner list",""))))))))))))))))</f>
        <v/>
      </c>
    </row>
    <row r="88" ht="30" customHeight="1">
      <c r="A88" s="20" t="n"/>
      <c r="B88" s="20" t="n"/>
      <c r="C88" s="20" t="n"/>
      <c r="D88" s="38" t="n"/>
      <c r="E88" s="38" t="n"/>
      <c r="F88" s="20" t="n"/>
      <c r="G88" s="22" t="n"/>
      <c r="H88" s="22" t="n"/>
      <c r="I88" s="39" t="n"/>
      <c r="J88" s="38" t="n"/>
      <c r="K88" s="12">
        <f>IF($A88="","",IF(OR($H88="Completed",$H88="Canceled"),"",IF($E88="","",IFERROR($E88-TODAY(),""))))</f>
        <v/>
      </c>
      <c r="L88" s="25">
        <f>IF($A88="","",IF(OR($H88="Completed",$H88="Canceled"),"Closed",IF($E88="","Check due date",IF(OR(NOT(ISNUMBER(Assumptions!$B$3)),Assumptions!$B$3&lt;0),"Check due window",IF($E88&lt;TODAY(),"Past Due",IF($E88&lt;=TODAY()+Assumptions!$B$3,"Due Soon","On Track"))))))</f>
        <v/>
      </c>
      <c r="M88" s="40">
        <f>IF($A88="","",IF(OR($H88="Completed",$H88="Canceled"),0,IF(ISNUMBER($I88),$I88,"")))</f>
        <v/>
      </c>
      <c r="N88" s="11">
        <f>IF($A88="","",IF(COUNTIF($A$5:$A$104,$A88)&gt;1,"Check duplicate task ID",IF($B88="","Check policy reference",IF($C88="","Select service task",IF($D88="","Check received date",IF($E88="","Check due date",IF(AND(ISNUMBER($D88),ISNUMBER($E88),$E88&lt;$D88),"Check date order",IF($G88="","Select priority",IF($H88="","Select status",IF($I88="","Add estimate",IF(OR(NOT(ISNUMBER(Assumptions!$B$4)),Assumptions!$B$4&lt;=0),"Check estimate limit",IF(AND(ISNUMBER($I88),$I88&gt;Assumptions!$B$4),"Check estimate limit",IF(AND(OR($H88="Completed",$H88="Canceled"),$J88=""),"Check closed date",IF(AND(NOT(OR($H88="Completed",$H88="Canceled")),$J88&lt;&gt;""),"Check status and date",IF($F88="","Assign owner",IF(COUNTIF(Assumptions!$A$7:$A$11,$F88)=0,"Check owner list",""))))))))))))))))</f>
        <v/>
      </c>
    </row>
    <row r="89" ht="30" customHeight="1">
      <c r="A89" s="20" t="n"/>
      <c r="B89" s="20" t="n"/>
      <c r="C89" s="20" t="n"/>
      <c r="D89" s="38" t="n"/>
      <c r="E89" s="38" t="n"/>
      <c r="F89" s="20" t="n"/>
      <c r="G89" s="22" t="n"/>
      <c r="H89" s="22" t="n"/>
      <c r="I89" s="39" t="n"/>
      <c r="J89" s="38" t="n"/>
      <c r="K89" s="16">
        <f>IF($A89="","",IF(OR($H89="Completed",$H89="Canceled"),"",IF($E89="","",IFERROR($E89-TODAY(),""))))</f>
        <v/>
      </c>
      <c r="L89" s="24">
        <f>IF($A89="","",IF(OR($H89="Completed",$H89="Canceled"),"Closed",IF($E89="","Check due date",IF(OR(NOT(ISNUMBER(Assumptions!$B$3)),Assumptions!$B$3&lt;0),"Check due window",IF($E89&lt;TODAY(),"Past Due",IF($E89&lt;=TODAY()+Assumptions!$B$3,"Due Soon","On Track"))))))</f>
        <v/>
      </c>
      <c r="M89" s="33">
        <f>IF($A89="","",IF(OR($H89="Completed",$H89="Canceled"),0,IF(ISNUMBER($I89),$I89,"")))</f>
        <v/>
      </c>
      <c r="N89" s="15">
        <f>IF($A89="","",IF(COUNTIF($A$5:$A$104,$A89)&gt;1,"Check duplicate task ID",IF($B89="","Check policy reference",IF($C89="","Select service task",IF($D89="","Check received date",IF($E89="","Check due date",IF(AND(ISNUMBER($D89),ISNUMBER($E89),$E89&lt;$D89),"Check date order",IF($G89="","Select priority",IF($H89="","Select status",IF($I89="","Add estimate",IF(OR(NOT(ISNUMBER(Assumptions!$B$4)),Assumptions!$B$4&lt;=0),"Check estimate limit",IF(AND(ISNUMBER($I89),$I89&gt;Assumptions!$B$4),"Check estimate limit",IF(AND(OR($H89="Completed",$H89="Canceled"),$J89=""),"Check closed date",IF(AND(NOT(OR($H89="Completed",$H89="Canceled")),$J89&lt;&gt;""),"Check status and date",IF($F89="","Assign owner",IF(COUNTIF(Assumptions!$A$7:$A$11,$F89)=0,"Check owner list",""))))))))))))))))</f>
        <v/>
      </c>
    </row>
    <row r="90" ht="30" customHeight="1">
      <c r="A90" s="20" t="n"/>
      <c r="B90" s="20" t="n"/>
      <c r="C90" s="20" t="n"/>
      <c r="D90" s="38" t="n"/>
      <c r="E90" s="38" t="n"/>
      <c r="F90" s="20" t="n"/>
      <c r="G90" s="22" t="n"/>
      <c r="H90" s="22" t="n"/>
      <c r="I90" s="39" t="n"/>
      <c r="J90" s="38" t="n"/>
      <c r="K90" s="12">
        <f>IF($A90="","",IF(OR($H90="Completed",$H90="Canceled"),"",IF($E90="","",IFERROR($E90-TODAY(),""))))</f>
        <v/>
      </c>
      <c r="L90" s="25">
        <f>IF($A90="","",IF(OR($H90="Completed",$H90="Canceled"),"Closed",IF($E90="","Check due date",IF(OR(NOT(ISNUMBER(Assumptions!$B$3)),Assumptions!$B$3&lt;0),"Check due window",IF($E90&lt;TODAY(),"Past Due",IF($E90&lt;=TODAY()+Assumptions!$B$3,"Due Soon","On Track"))))))</f>
        <v/>
      </c>
      <c r="M90" s="40">
        <f>IF($A90="","",IF(OR($H90="Completed",$H90="Canceled"),0,IF(ISNUMBER($I90),$I90,"")))</f>
        <v/>
      </c>
      <c r="N90" s="11">
        <f>IF($A90="","",IF(COUNTIF($A$5:$A$104,$A90)&gt;1,"Check duplicate task ID",IF($B90="","Check policy reference",IF($C90="","Select service task",IF($D90="","Check received date",IF($E90="","Check due date",IF(AND(ISNUMBER($D90),ISNUMBER($E90),$E90&lt;$D90),"Check date order",IF($G90="","Select priority",IF($H90="","Select status",IF($I90="","Add estimate",IF(OR(NOT(ISNUMBER(Assumptions!$B$4)),Assumptions!$B$4&lt;=0),"Check estimate limit",IF(AND(ISNUMBER($I90),$I90&gt;Assumptions!$B$4),"Check estimate limit",IF(AND(OR($H90="Completed",$H90="Canceled"),$J90=""),"Check closed date",IF(AND(NOT(OR($H90="Completed",$H90="Canceled")),$J90&lt;&gt;""),"Check status and date",IF($F90="","Assign owner",IF(COUNTIF(Assumptions!$A$7:$A$11,$F90)=0,"Check owner list",""))))))))))))))))</f>
        <v/>
      </c>
    </row>
    <row r="91" ht="30" customHeight="1">
      <c r="A91" s="20" t="n"/>
      <c r="B91" s="20" t="n"/>
      <c r="C91" s="20" t="n"/>
      <c r="D91" s="38" t="n"/>
      <c r="E91" s="38" t="n"/>
      <c r="F91" s="20" t="n"/>
      <c r="G91" s="22" t="n"/>
      <c r="H91" s="22" t="n"/>
      <c r="I91" s="39" t="n"/>
      <c r="J91" s="38" t="n"/>
      <c r="K91" s="16">
        <f>IF($A91="","",IF(OR($H91="Completed",$H91="Canceled"),"",IF($E91="","",IFERROR($E91-TODAY(),""))))</f>
        <v/>
      </c>
      <c r="L91" s="24">
        <f>IF($A91="","",IF(OR($H91="Completed",$H91="Canceled"),"Closed",IF($E91="","Check due date",IF(OR(NOT(ISNUMBER(Assumptions!$B$3)),Assumptions!$B$3&lt;0),"Check due window",IF($E91&lt;TODAY(),"Past Due",IF($E91&lt;=TODAY()+Assumptions!$B$3,"Due Soon","On Track"))))))</f>
        <v/>
      </c>
      <c r="M91" s="33">
        <f>IF($A91="","",IF(OR($H91="Completed",$H91="Canceled"),0,IF(ISNUMBER($I91),$I91,"")))</f>
        <v/>
      </c>
      <c r="N91" s="15">
        <f>IF($A91="","",IF(COUNTIF($A$5:$A$104,$A91)&gt;1,"Check duplicate task ID",IF($B91="","Check policy reference",IF($C91="","Select service task",IF($D91="","Check received date",IF($E91="","Check due date",IF(AND(ISNUMBER($D91),ISNUMBER($E91),$E91&lt;$D91),"Check date order",IF($G91="","Select priority",IF($H91="","Select status",IF($I91="","Add estimate",IF(OR(NOT(ISNUMBER(Assumptions!$B$4)),Assumptions!$B$4&lt;=0),"Check estimate limit",IF(AND(ISNUMBER($I91),$I91&gt;Assumptions!$B$4),"Check estimate limit",IF(AND(OR($H91="Completed",$H91="Canceled"),$J91=""),"Check closed date",IF(AND(NOT(OR($H91="Completed",$H91="Canceled")),$J91&lt;&gt;""),"Check status and date",IF($F91="","Assign owner",IF(COUNTIF(Assumptions!$A$7:$A$11,$F91)=0,"Check owner list",""))))))))))))))))</f>
        <v/>
      </c>
    </row>
    <row r="92" ht="30" customHeight="1">
      <c r="A92" s="20" t="n"/>
      <c r="B92" s="20" t="n"/>
      <c r="C92" s="20" t="n"/>
      <c r="D92" s="38" t="n"/>
      <c r="E92" s="38" t="n"/>
      <c r="F92" s="20" t="n"/>
      <c r="G92" s="22" t="n"/>
      <c r="H92" s="22" t="n"/>
      <c r="I92" s="39" t="n"/>
      <c r="J92" s="38" t="n"/>
      <c r="K92" s="12">
        <f>IF($A92="","",IF(OR($H92="Completed",$H92="Canceled"),"",IF($E92="","",IFERROR($E92-TODAY(),""))))</f>
        <v/>
      </c>
      <c r="L92" s="25">
        <f>IF($A92="","",IF(OR($H92="Completed",$H92="Canceled"),"Closed",IF($E92="","Check due date",IF(OR(NOT(ISNUMBER(Assumptions!$B$3)),Assumptions!$B$3&lt;0),"Check due window",IF($E92&lt;TODAY(),"Past Due",IF($E92&lt;=TODAY()+Assumptions!$B$3,"Due Soon","On Track"))))))</f>
        <v/>
      </c>
      <c r="M92" s="40">
        <f>IF($A92="","",IF(OR($H92="Completed",$H92="Canceled"),0,IF(ISNUMBER($I92),$I92,"")))</f>
        <v/>
      </c>
      <c r="N92" s="11">
        <f>IF($A92="","",IF(COUNTIF($A$5:$A$104,$A92)&gt;1,"Check duplicate task ID",IF($B92="","Check policy reference",IF($C92="","Select service task",IF($D92="","Check received date",IF($E92="","Check due date",IF(AND(ISNUMBER($D92),ISNUMBER($E92),$E92&lt;$D92),"Check date order",IF($G92="","Select priority",IF($H92="","Select status",IF($I92="","Add estimate",IF(OR(NOT(ISNUMBER(Assumptions!$B$4)),Assumptions!$B$4&lt;=0),"Check estimate limit",IF(AND(ISNUMBER($I92),$I92&gt;Assumptions!$B$4),"Check estimate limit",IF(AND(OR($H92="Completed",$H92="Canceled"),$J92=""),"Check closed date",IF(AND(NOT(OR($H92="Completed",$H92="Canceled")),$J92&lt;&gt;""),"Check status and date",IF($F92="","Assign owner",IF(COUNTIF(Assumptions!$A$7:$A$11,$F92)=0,"Check owner list",""))))))))))))))))</f>
        <v/>
      </c>
    </row>
    <row r="93" ht="30" customHeight="1">
      <c r="A93" s="20" t="n"/>
      <c r="B93" s="20" t="n"/>
      <c r="C93" s="20" t="n"/>
      <c r="D93" s="38" t="n"/>
      <c r="E93" s="38" t="n"/>
      <c r="F93" s="20" t="n"/>
      <c r="G93" s="22" t="n"/>
      <c r="H93" s="22" t="n"/>
      <c r="I93" s="39" t="n"/>
      <c r="J93" s="38" t="n"/>
      <c r="K93" s="16">
        <f>IF($A93="","",IF(OR($H93="Completed",$H93="Canceled"),"",IF($E93="","",IFERROR($E93-TODAY(),""))))</f>
        <v/>
      </c>
      <c r="L93" s="24">
        <f>IF($A93="","",IF(OR($H93="Completed",$H93="Canceled"),"Closed",IF($E93="","Check due date",IF(OR(NOT(ISNUMBER(Assumptions!$B$3)),Assumptions!$B$3&lt;0),"Check due window",IF($E93&lt;TODAY(),"Past Due",IF($E93&lt;=TODAY()+Assumptions!$B$3,"Due Soon","On Track"))))))</f>
        <v/>
      </c>
      <c r="M93" s="33">
        <f>IF($A93="","",IF(OR($H93="Completed",$H93="Canceled"),0,IF(ISNUMBER($I93),$I93,"")))</f>
        <v/>
      </c>
      <c r="N93" s="15">
        <f>IF($A93="","",IF(COUNTIF($A$5:$A$104,$A93)&gt;1,"Check duplicate task ID",IF($B93="","Check policy reference",IF($C93="","Select service task",IF($D93="","Check received date",IF($E93="","Check due date",IF(AND(ISNUMBER($D93),ISNUMBER($E93),$E93&lt;$D93),"Check date order",IF($G93="","Select priority",IF($H93="","Select status",IF($I93="","Add estimate",IF(OR(NOT(ISNUMBER(Assumptions!$B$4)),Assumptions!$B$4&lt;=0),"Check estimate limit",IF(AND(ISNUMBER($I93),$I93&gt;Assumptions!$B$4),"Check estimate limit",IF(AND(OR($H93="Completed",$H93="Canceled"),$J93=""),"Check closed date",IF(AND(NOT(OR($H93="Completed",$H93="Canceled")),$J93&lt;&gt;""),"Check status and date",IF($F93="","Assign owner",IF(COUNTIF(Assumptions!$A$7:$A$11,$F93)=0,"Check owner list",""))))))))))))))))</f>
        <v/>
      </c>
    </row>
    <row r="94" ht="30" customHeight="1">
      <c r="A94" s="20" t="n"/>
      <c r="B94" s="20" t="n"/>
      <c r="C94" s="20" t="n"/>
      <c r="D94" s="38" t="n"/>
      <c r="E94" s="38" t="n"/>
      <c r="F94" s="20" t="n"/>
      <c r="G94" s="22" t="n"/>
      <c r="H94" s="22" t="n"/>
      <c r="I94" s="39" t="n"/>
      <c r="J94" s="38" t="n"/>
      <c r="K94" s="12">
        <f>IF($A94="","",IF(OR($H94="Completed",$H94="Canceled"),"",IF($E94="","",IFERROR($E94-TODAY(),""))))</f>
        <v/>
      </c>
      <c r="L94" s="25">
        <f>IF($A94="","",IF(OR($H94="Completed",$H94="Canceled"),"Closed",IF($E94="","Check due date",IF(OR(NOT(ISNUMBER(Assumptions!$B$3)),Assumptions!$B$3&lt;0),"Check due window",IF($E94&lt;TODAY(),"Past Due",IF($E94&lt;=TODAY()+Assumptions!$B$3,"Due Soon","On Track"))))))</f>
        <v/>
      </c>
      <c r="M94" s="40">
        <f>IF($A94="","",IF(OR($H94="Completed",$H94="Canceled"),0,IF(ISNUMBER($I94),$I94,"")))</f>
        <v/>
      </c>
      <c r="N94" s="11">
        <f>IF($A94="","",IF(COUNTIF($A$5:$A$104,$A94)&gt;1,"Check duplicate task ID",IF($B94="","Check policy reference",IF($C94="","Select service task",IF($D94="","Check received date",IF($E94="","Check due date",IF(AND(ISNUMBER($D94),ISNUMBER($E94),$E94&lt;$D94),"Check date order",IF($G94="","Select priority",IF($H94="","Select status",IF($I94="","Add estimate",IF(OR(NOT(ISNUMBER(Assumptions!$B$4)),Assumptions!$B$4&lt;=0),"Check estimate limit",IF(AND(ISNUMBER($I94),$I94&gt;Assumptions!$B$4),"Check estimate limit",IF(AND(OR($H94="Completed",$H94="Canceled"),$J94=""),"Check closed date",IF(AND(NOT(OR($H94="Completed",$H94="Canceled")),$J94&lt;&gt;""),"Check status and date",IF($F94="","Assign owner",IF(COUNTIF(Assumptions!$A$7:$A$11,$F94)=0,"Check owner list",""))))))))))))))))</f>
        <v/>
      </c>
    </row>
    <row r="95" ht="30" customHeight="1">
      <c r="A95" s="20" t="n"/>
      <c r="B95" s="20" t="n"/>
      <c r="C95" s="20" t="n"/>
      <c r="D95" s="38" t="n"/>
      <c r="E95" s="38" t="n"/>
      <c r="F95" s="20" t="n"/>
      <c r="G95" s="22" t="n"/>
      <c r="H95" s="22" t="n"/>
      <c r="I95" s="39" t="n"/>
      <c r="J95" s="38" t="n"/>
      <c r="K95" s="16">
        <f>IF($A95="","",IF(OR($H95="Completed",$H95="Canceled"),"",IF($E95="","",IFERROR($E95-TODAY(),""))))</f>
        <v/>
      </c>
      <c r="L95" s="24">
        <f>IF($A95="","",IF(OR($H95="Completed",$H95="Canceled"),"Closed",IF($E95="","Check due date",IF(OR(NOT(ISNUMBER(Assumptions!$B$3)),Assumptions!$B$3&lt;0),"Check due window",IF($E95&lt;TODAY(),"Past Due",IF($E95&lt;=TODAY()+Assumptions!$B$3,"Due Soon","On Track"))))))</f>
        <v/>
      </c>
      <c r="M95" s="33">
        <f>IF($A95="","",IF(OR($H95="Completed",$H95="Canceled"),0,IF(ISNUMBER($I95),$I95,"")))</f>
        <v/>
      </c>
      <c r="N95" s="15">
        <f>IF($A95="","",IF(COUNTIF($A$5:$A$104,$A95)&gt;1,"Check duplicate task ID",IF($B95="","Check policy reference",IF($C95="","Select service task",IF($D95="","Check received date",IF($E95="","Check due date",IF(AND(ISNUMBER($D95),ISNUMBER($E95),$E95&lt;$D95),"Check date order",IF($G95="","Select priority",IF($H95="","Select status",IF($I95="","Add estimate",IF(OR(NOT(ISNUMBER(Assumptions!$B$4)),Assumptions!$B$4&lt;=0),"Check estimate limit",IF(AND(ISNUMBER($I95),$I95&gt;Assumptions!$B$4),"Check estimate limit",IF(AND(OR($H95="Completed",$H95="Canceled"),$J95=""),"Check closed date",IF(AND(NOT(OR($H95="Completed",$H95="Canceled")),$J95&lt;&gt;""),"Check status and date",IF($F95="","Assign owner",IF(COUNTIF(Assumptions!$A$7:$A$11,$F95)=0,"Check owner list",""))))))))))))))))</f>
        <v/>
      </c>
    </row>
    <row r="96" ht="30" customHeight="1">
      <c r="A96" s="20" t="n"/>
      <c r="B96" s="20" t="n"/>
      <c r="C96" s="20" t="n"/>
      <c r="D96" s="38" t="n"/>
      <c r="E96" s="38" t="n"/>
      <c r="F96" s="20" t="n"/>
      <c r="G96" s="22" t="n"/>
      <c r="H96" s="22" t="n"/>
      <c r="I96" s="39" t="n"/>
      <c r="J96" s="38" t="n"/>
      <c r="K96" s="12">
        <f>IF($A96="","",IF(OR($H96="Completed",$H96="Canceled"),"",IF($E96="","",IFERROR($E96-TODAY(),""))))</f>
        <v/>
      </c>
      <c r="L96" s="25">
        <f>IF($A96="","",IF(OR($H96="Completed",$H96="Canceled"),"Closed",IF($E96="","Check due date",IF(OR(NOT(ISNUMBER(Assumptions!$B$3)),Assumptions!$B$3&lt;0),"Check due window",IF($E96&lt;TODAY(),"Past Due",IF($E96&lt;=TODAY()+Assumptions!$B$3,"Due Soon","On Track"))))))</f>
        <v/>
      </c>
      <c r="M96" s="40">
        <f>IF($A96="","",IF(OR($H96="Completed",$H96="Canceled"),0,IF(ISNUMBER($I96),$I96,"")))</f>
        <v/>
      </c>
      <c r="N96" s="11">
        <f>IF($A96="","",IF(COUNTIF($A$5:$A$104,$A96)&gt;1,"Check duplicate task ID",IF($B96="","Check policy reference",IF($C96="","Select service task",IF($D96="","Check received date",IF($E96="","Check due date",IF(AND(ISNUMBER($D96),ISNUMBER($E96),$E96&lt;$D96),"Check date order",IF($G96="","Select priority",IF($H96="","Select status",IF($I96="","Add estimate",IF(OR(NOT(ISNUMBER(Assumptions!$B$4)),Assumptions!$B$4&lt;=0),"Check estimate limit",IF(AND(ISNUMBER($I96),$I96&gt;Assumptions!$B$4),"Check estimate limit",IF(AND(OR($H96="Completed",$H96="Canceled"),$J96=""),"Check closed date",IF(AND(NOT(OR($H96="Completed",$H96="Canceled")),$J96&lt;&gt;""),"Check status and date",IF($F96="","Assign owner",IF(COUNTIF(Assumptions!$A$7:$A$11,$F96)=0,"Check owner list",""))))))))))))))))</f>
        <v/>
      </c>
    </row>
    <row r="97" ht="30" customHeight="1">
      <c r="A97" s="20" t="n"/>
      <c r="B97" s="20" t="n"/>
      <c r="C97" s="20" t="n"/>
      <c r="D97" s="38" t="n"/>
      <c r="E97" s="38" t="n"/>
      <c r="F97" s="20" t="n"/>
      <c r="G97" s="22" t="n"/>
      <c r="H97" s="22" t="n"/>
      <c r="I97" s="39" t="n"/>
      <c r="J97" s="38" t="n"/>
      <c r="K97" s="16">
        <f>IF($A97="","",IF(OR($H97="Completed",$H97="Canceled"),"",IF($E97="","",IFERROR($E97-TODAY(),""))))</f>
        <v/>
      </c>
      <c r="L97" s="24">
        <f>IF($A97="","",IF(OR($H97="Completed",$H97="Canceled"),"Closed",IF($E97="","Check due date",IF(OR(NOT(ISNUMBER(Assumptions!$B$3)),Assumptions!$B$3&lt;0),"Check due window",IF($E97&lt;TODAY(),"Past Due",IF($E97&lt;=TODAY()+Assumptions!$B$3,"Due Soon","On Track"))))))</f>
        <v/>
      </c>
      <c r="M97" s="33">
        <f>IF($A97="","",IF(OR($H97="Completed",$H97="Canceled"),0,IF(ISNUMBER($I97),$I97,"")))</f>
        <v/>
      </c>
      <c r="N97" s="15">
        <f>IF($A97="","",IF(COUNTIF($A$5:$A$104,$A97)&gt;1,"Check duplicate task ID",IF($B97="","Check policy reference",IF($C97="","Select service task",IF($D97="","Check received date",IF($E97="","Check due date",IF(AND(ISNUMBER($D97),ISNUMBER($E97),$E97&lt;$D97),"Check date order",IF($G97="","Select priority",IF($H97="","Select status",IF($I97="","Add estimate",IF(OR(NOT(ISNUMBER(Assumptions!$B$4)),Assumptions!$B$4&lt;=0),"Check estimate limit",IF(AND(ISNUMBER($I97),$I97&gt;Assumptions!$B$4),"Check estimate limit",IF(AND(OR($H97="Completed",$H97="Canceled"),$J97=""),"Check closed date",IF(AND(NOT(OR($H97="Completed",$H97="Canceled")),$J97&lt;&gt;""),"Check status and date",IF($F97="","Assign owner",IF(COUNTIF(Assumptions!$A$7:$A$11,$F97)=0,"Check owner list",""))))))))))))))))</f>
        <v/>
      </c>
    </row>
    <row r="98" ht="30" customHeight="1">
      <c r="A98" s="20" t="n"/>
      <c r="B98" s="20" t="n"/>
      <c r="C98" s="20" t="n"/>
      <c r="D98" s="38" t="n"/>
      <c r="E98" s="38" t="n"/>
      <c r="F98" s="20" t="n"/>
      <c r="G98" s="22" t="n"/>
      <c r="H98" s="22" t="n"/>
      <c r="I98" s="39" t="n"/>
      <c r="J98" s="38" t="n"/>
      <c r="K98" s="12">
        <f>IF($A98="","",IF(OR($H98="Completed",$H98="Canceled"),"",IF($E98="","",IFERROR($E98-TODAY(),""))))</f>
        <v/>
      </c>
      <c r="L98" s="25">
        <f>IF($A98="","",IF(OR($H98="Completed",$H98="Canceled"),"Closed",IF($E98="","Check due date",IF(OR(NOT(ISNUMBER(Assumptions!$B$3)),Assumptions!$B$3&lt;0),"Check due window",IF($E98&lt;TODAY(),"Past Due",IF($E98&lt;=TODAY()+Assumptions!$B$3,"Due Soon","On Track"))))))</f>
        <v/>
      </c>
      <c r="M98" s="40">
        <f>IF($A98="","",IF(OR($H98="Completed",$H98="Canceled"),0,IF(ISNUMBER($I98),$I98,"")))</f>
        <v/>
      </c>
      <c r="N98" s="11">
        <f>IF($A98="","",IF(COUNTIF($A$5:$A$104,$A98)&gt;1,"Check duplicate task ID",IF($B98="","Check policy reference",IF($C98="","Select service task",IF($D98="","Check received date",IF($E98="","Check due date",IF(AND(ISNUMBER($D98),ISNUMBER($E98),$E98&lt;$D98),"Check date order",IF($G98="","Select priority",IF($H98="","Select status",IF($I98="","Add estimate",IF(OR(NOT(ISNUMBER(Assumptions!$B$4)),Assumptions!$B$4&lt;=0),"Check estimate limit",IF(AND(ISNUMBER($I98),$I98&gt;Assumptions!$B$4),"Check estimate limit",IF(AND(OR($H98="Completed",$H98="Canceled"),$J98=""),"Check closed date",IF(AND(NOT(OR($H98="Completed",$H98="Canceled")),$J98&lt;&gt;""),"Check status and date",IF($F98="","Assign owner",IF(COUNTIF(Assumptions!$A$7:$A$11,$F98)=0,"Check owner list",""))))))))))))))))</f>
        <v/>
      </c>
    </row>
    <row r="99" ht="30" customHeight="1">
      <c r="A99" s="20" t="n"/>
      <c r="B99" s="20" t="n"/>
      <c r="C99" s="20" t="n"/>
      <c r="D99" s="38" t="n"/>
      <c r="E99" s="38" t="n"/>
      <c r="F99" s="20" t="n"/>
      <c r="G99" s="22" t="n"/>
      <c r="H99" s="22" t="n"/>
      <c r="I99" s="39" t="n"/>
      <c r="J99" s="38" t="n"/>
      <c r="K99" s="16">
        <f>IF($A99="","",IF(OR($H99="Completed",$H99="Canceled"),"",IF($E99="","",IFERROR($E99-TODAY(),""))))</f>
        <v/>
      </c>
      <c r="L99" s="24">
        <f>IF($A99="","",IF(OR($H99="Completed",$H99="Canceled"),"Closed",IF($E99="","Check due date",IF(OR(NOT(ISNUMBER(Assumptions!$B$3)),Assumptions!$B$3&lt;0),"Check due window",IF($E99&lt;TODAY(),"Past Due",IF($E99&lt;=TODAY()+Assumptions!$B$3,"Due Soon","On Track"))))))</f>
        <v/>
      </c>
      <c r="M99" s="33">
        <f>IF($A99="","",IF(OR($H99="Completed",$H99="Canceled"),0,IF(ISNUMBER($I99),$I99,"")))</f>
        <v/>
      </c>
      <c r="N99" s="15">
        <f>IF($A99="","",IF(COUNTIF($A$5:$A$104,$A99)&gt;1,"Check duplicate task ID",IF($B99="","Check policy reference",IF($C99="","Select service task",IF($D99="","Check received date",IF($E99="","Check due date",IF(AND(ISNUMBER($D99),ISNUMBER($E99),$E99&lt;$D99),"Check date order",IF($G99="","Select priority",IF($H99="","Select status",IF($I99="","Add estimate",IF(OR(NOT(ISNUMBER(Assumptions!$B$4)),Assumptions!$B$4&lt;=0),"Check estimate limit",IF(AND(ISNUMBER($I99),$I99&gt;Assumptions!$B$4),"Check estimate limit",IF(AND(OR($H99="Completed",$H99="Canceled"),$J99=""),"Check closed date",IF(AND(NOT(OR($H99="Completed",$H99="Canceled")),$J99&lt;&gt;""),"Check status and date",IF($F99="","Assign owner",IF(COUNTIF(Assumptions!$A$7:$A$11,$F99)=0,"Check owner list",""))))))))))))))))</f>
        <v/>
      </c>
    </row>
    <row r="100" ht="30" customHeight="1">
      <c r="A100" s="20" t="n"/>
      <c r="B100" s="20" t="n"/>
      <c r="C100" s="20" t="n"/>
      <c r="D100" s="38" t="n"/>
      <c r="E100" s="38" t="n"/>
      <c r="F100" s="20" t="n"/>
      <c r="G100" s="22" t="n"/>
      <c r="H100" s="22" t="n"/>
      <c r="I100" s="39" t="n"/>
      <c r="J100" s="38" t="n"/>
      <c r="K100" s="12">
        <f>IF($A100="","",IF(OR($H100="Completed",$H100="Canceled"),"",IF($E100="","",IFERROR($E100-TODAY(),""))))</f>
        <v/>
      </c>
      <c r="L100" s="25">
        <f>IF($A100="","",IF(OR($H100="Completed",$H100="Canceled"),"Closed",IF($E100="","Check due date",IF(OR(NOT(ISNUMBER(Assumptions!$B$3)),Assumptions!$B$3&lt;0),"Check due window",IF($E100&lt;TODAY(),"Past Due",IF($E100&lt;=TODAY()+Assumptions!$B$3,"Due Soon","On Track"))))))</f>
        <v/>
      </c>
      <c r="M100" s="40">
        <f>IF($A100="","",IF(OR($H100="Completed",$H100="Canceled"),0,IF(ISNUMBER($I100),$I100,"")))</f>
        <v/>
      </c>
      <c r="N100" s="11">
        <f>IF($A100="","",IF(COUNTIF($A$5:$A$104,$A100)&gt;1,"Check duplicate task ID",IF($B100="","Check policy reference",IF($C100="","Select service task",IF($D100="","Check received date",IF($E100="","Check due date",IF(AND(ISNUMBER($D100),ISNUMBER($E100),$E100&lt;$D100),"Check date order",IF($G100="","Select priority",IF($H100="","Select status",IF($I100="","Add estimate",IF(OR(NOT(ISNUMBER(Assumptions!$B$4)),Assumptions!$B$4&lt;=0),"Check estimate limit",IF(AND(ISNUMBER($I100),$I100&gt;Assumptions!$B$4),"Check estimate limit",IF(AND(OR($H100="Completed",$H100="Canceled"),$J100=""),"Check closed date",IF(AND(NOT(OR($H100="Completed",$H100="Canceled")),$J100&lt;&gt;""),"Check status and date",IF($F100="","Assign owner",IF(COUNTIF(Assumptions!$A$7:$A$11,$F100)=0,"Check owner list",""))))))))))))))))</f>
        <v/>
      </c>
    </row>
    <row r="101" ht="30" customHeight="1">
      <c r="A101" s="20" t="n"/>
      <c r="B101" s="20" t="n"/>
      <c r="C101" s="20" t="n"/>
      <c r="D101" s="38" t="n"/>
      <c r="E101" s="38" t="n"/>
      <c r="F101" s="20" t="n"/>
      <c r="G101" s="22" t="n"/>
      <c r="H101" s="22" t="n"/>
      <c r="I101" s="39" t="n"/>
      <c r="J101" s="38" t="n"/>
      <c r="K101" s="16">
        <f>IF($A101="","",IF(OR($H101="Completed",$H101="Canceled"),"",IF($E101="","",IFERROR($E101-TODAY(),""))))</f>
        <v/>
      </c>
      <c r="L101" s="24">
        <f>IF($A101="","",IF(OR($H101="Completed",$H101="Canceled"),"Closed",IF($E101="","Check due date",IF(OR(NOT(ISNUMBER(Assumptions!$B$3)),Assumptions!$B$3&lt;0),"Check due window",IF($E101&lt;TODAY(),"Past Due",IF($E101&lt;=TODAY()+Assumptions!$B$3,"Due Soon","On Track"))))))</f>
        <v/>
      </c>
      <c r="M101" s="33">
        <f>IF($A101="","",IF(OR($H101="Completed",$H101="Canceled"),0,IF(ISNUMBER($I101),$I101,"")))</f>
        <v/>
      </c>
      <c r="N101" s="15">
        <f>IF($A101="","",IF(COUNTIF($A$5:$A$104,$A101)&gt;1,"Check duplicate task ID",IF($B101="","Check policy reference",IF($C101="","Select service task",IF($D101="","Check received date",IF($E101="","Check due date",IF(AND(ISNUMBER($D101),ISNUMBER($E101),$E101&lt;$D101),"Check date order",IF($G101="","Select priority",IF($H101="","Select status",IF($I101="","Add estimate",IF(OR(NOT(ISNUMBER(Assumptions!$B$4)),Assumptions!$B$4&lt;=0),"Check estimate limit",IF(AND(ISNUMBER($I101),$I101&gt;Assumptions!$B$4),"Check estimate limit",IF(AND(OR($H101="Completed",$H101="Canceled"),$J101=""),"Check closed date",IF(AND(NOT(OR($H101="Completed",$H101="Canceled")),$J101&lt;&gt;""),"Check status and date",IF($F101="","Assign owner",IF(COUNTIF(Assumptions!$A$7:$A$11,$F101)=0,"Check owner list",""))))))))))))))))</f>
        <v/>
      </c>
    </row>
    <row r="102" ht="30" customHeight="1">
      <c r="A102" s="20" t="n"/>
      <c r="B102" s="20" t="n"/>
      <c r="C102" s="20" t="n"/>
      <c r="D102" s="38" t="n"/>
      <c r="E102" s="38" t="n"/>
      <c r="F102" s="20" t="n"/>
      <c r="G102" s="22" t="n"/>
      <c r="H102" s="22" t="n"/>
      <c r="I102" s="39" t="n"/>
      <c r="J102" s="38" t="n"/>
      <c r="K102" s="12">
        <f>IF($A102="","",IF(OR($H102="Completed",$H102="Canceled"),"",IF($E102="","",IFERROR($E102-TODAY(),""))))</f>
        <v/>
      </c>
      <c r="L102" s="25">
        <f>IF($A102="","",IF(OR($H102="Completed",$H102="Canceled"),"Closed",IF($E102="","Check due date",IF(OR(NOT(ISNUMBER(Assumptions!$B$3)),Assumptions!$B$3&lt;0),"Check due window",IF($E102&lt;TODAY(),"Past Due",IF($E102&lt;=TODAY()+Assumptions!$B$3,"Due Soon","On Track"))))))</f>
        <v/>
      </c>
      <c r="M102" s="40">
        <f>IF($A102="","",IF(OR($H102="Completed",$H102="Canceled"),0,IF(ISNUMBER($I102),$I102,"")))</f>
        <v/>
      </c>
      <c r="N102" s="11">
        <f>IF($A102="","",IF(COUNTIF($A$5:$A$104,$A102)&gt;1,"Check duplicate task ID",IF($B102="","Check policy reference",IF($C102="","Select service task",IF($D102="","Check received date",IF($E102="","Check due date",IF(AND(ISNUMBER($D102),ISNUMBER($E102),$E102&lt;$D102),"Check date order",IF($G102="","Select priority",IF($H102="","Select status",IF($I102="","Add estimate",IF(OR(NOT(ISNUMBER(Assumptions!$B$4)),Assumptions!$B$4&lt;=0),"Check estimate limit",IF(AND(ISNUMBER($I102),$I102&gt;Assumptions!$B$4),"Check estimate limit",IF(AND(OR($H102="Completed",$H102="Canceled"),$J102=""),"Check closed date",IF(AND(NOT(OR($H102="Completed",$H102="Canceled")),$J102&lt;&gt;""),"Check status and date",IF($F102="","Assign owner",IF(COUNTIF(Assumptions!$A$7:$A$11,$F102)=0,"Check owner list",""))))))))))))))))</f>
        <v/>
      </c>
    </row>
    <row r="103" ht="30" customHeight="1">
      <c r="A103" s="20" t="n"/>
      <c r="B103" s="20" t="n"/>
      <c r="C103" s="20" t="n"/>
      <c r="D103" s="38" t="n"/>
      <c r="E103" s="38" t="n"/>
      <c r="F103" s="20" t="n"/>
      <c r="G103" s="22" t="n"/>
      <c r="H103" s="22" t="n"/>
      <c r="I103" s="39" t="n"/>
      <c r="J103" s="38" t="n"/>
      <c r="K103" s="16">
        <f>IF($A103="","",IF(OR($H103="Completed",$H103="Canceled"),"",IF($E103="","",IFERROR($E103-TODAY(),""))))</f>
        <v/>
      </c>
      <c r="L103" s="24">
        <f>IF($A103="","",IF(OR($H103="Completed",$H103="Canceled"),"Closed",IF($E103="","Check due date",IF(OR(NOT(ISNUMBER(Assumptions!$B$3)),Assumptions!$B$3&lt;0),"Check due window",IF($E103&lt;TODAY(),"Past Due",IF($E103&lt;=TODAY()+Assumptions!$B$3,"Due Soon","On Track"))))))</f>
        <v/>
      </c>
      <c r="M103" s="33">
        <f>IF($A103="","",IF(OR($H103="Completed",$H103="Canceled"),0,IF(ISNUMBER($I103),$I103,"")))</f>
        <v/>
      </c>
      <c r="N103" s="15">
        <f>IF($A103="","",IF(COUNTIF($A$5:$A$104,$A103)&gt;1,"Check duplicate task ID",IF($B103="","Check policy reference",IF($C103="","Select service task",IF($D103="","Check received date",IF($E103="","Check due date",IF(AND(ISNUMBER($D103),ISNUMBER($E103),$E103&lt;$D103),"Check date order",IF($G103="","Select priority",IF($H103="","Select status",IF($I103="","Add estimate",IF(OR(NOT(ISNUMBER(Assumptions!$B$4)),Assumptions!$B$4&lt;=0),"Check estimate limit",IF(AND(ISNUMBER($I103),$I103&gt;Assumptions!$B$4),"Check estimate limit",IF(AND(OR($H103="Completed",$H103="Canceled"),$J103=""),"Check closed date",IF(AND(NOT(OR($H103="Completed",$H103="Canceled")),$J103&lt;&gt;""),"Check status and date",IF($F103="","Assign owner",IF(COUNTIF(Assumptions!$A$7:$A$11,$F103)=0,"Check owner list",""))))))))))))))))</f>
        <v/>
      </c>
    </row>
    <row r="104" ht="30" customHeight="1">
      <c r="A104" s="20" t="n"/>
      <c r="B104" s="20" t="n"/>
      <c r="C104" s="20" t="n"/>
      <c r="D104" s="38" t="n"/>
      <c r="E104" s="38" t="n"/>
      <c r="F104" s="20" t="n"/>
      <c r="G104" s="22" t="n"/>
      <c r="H104" s="22" t="n"/>
      <c r="I104" s="39" t="n"/>
      <c r="J104" s="38" t="n"/>
      <c r="K104" s="12">
        <f>IF($A104="","",IF(OR($H104="Completed",$H104="Canceled"),"",IF($E104="","",IFERROR($E104-TODAY(),""))))</f>
        <v/>
      </c>
      <c r="L104" s="25">
        <f>IF($A104="","",IF(OR($H104="Completed",$H104="Canceled"),"Closed",IF($E104="","Check due date",IF(OR(NOT(ISNUMBER(Assumptions!$B$3)),Assumptions!$B$3&lt;0),"Check due window",IF($E104&lt;TODAY(),"Past Due",IF($E104&lt;=TODAY()+Assumptions!$B$3,"Due Soon","On Track"))))))</f>
        <v/>
      </c>
      <c r="M104" s="40">
        <f>IF($A104="","",IF(OR($H104="Completed",$H104="Canceled"),0,IF(ISNUMBER($I104),$I104,"")))</f>
        <v/>
      </c>
      <c r="N104" s="11">
        <f>IF($A104="","",IF(COUNTIF($A$5:$A$104,$A104)&gt;1,"Check duplicate task ID",IF($B104="","Check policy reference",IF($C104="","Select service task",IF($D104="","Check received date",IF($E104="","Check due date",IF(AND(ISNUMBER($D104),ISNUMBER($E104),$E104&lt;$D104),"Check date order",IF($G104="","Select priority",IF($H104="","Select status",IF($I104="","Add estimate",IF(OR(NOT(ISNUMBER(Assumptions!$B$4)),Assumptions!$B$4&lt;=0),"Check estimate limit",IF(AND(ISNUMBER($I104),$I104&gt;Assumptions!$B$4),"Check estimate limit",IF(AND(OR($H104="Completed",$H104="Canceled"),$J104=""),"Check closed date",IF(AND(NOT(OR($H104="Completed",$H104="Canceled")),$J104&lt;&gt;""),"Check status and date",IF($F104="","Assign owner",IF(COUNTIF(Assumptions!$A$7:$A$11,$F104)=0,"Check owner list",""))))))))))))))))</f>
        <v/>
      </c>
    </row>
  </sheetData>
  <autoFilter ref="A4:N104"/>
  <mergeCells count="1">
    <mergeCell ref="A1:N1"/>
  </mergeCells>
  <conditionalFormatting sqref="K5:L104">
    <cfRule type="expression" priority="1" dxfId="0">
      <formula>$L5="Past Due"</formula>
    </cfRule>
    <cfRule type="expression" priority="2" dxfId="2">
      <formula>$L5="Due Soon"</formula>
    </cfRule>
  </conditionalFormatting>
  <conditionalFormatting sqref="N5:N104">
    <cfRule type="expression" priority="3" dxfId="0">
      <formula>$N5&lt;&gt;""</formula>
    </cfRule>
  </conditionalFormatting>
  <dataValidations count="5">
    <dataValidation sqref="C5:C104" showDropDown="0" showInputMessage="0" showErrorMessage="0" allowBlank="0" errorTitle="Select a service task" error="Choose a service task from the list." promptTitle="Service task" prompt="Choose the administrative task type." type="list">
      <formula1>"Address update,Lienholder update,Document copy,Billing inquiry,Cancellation request,Vehicle information,Endorsement paperwork,Duplicate request,Reinstatement inquiry,Other administrative request"</formula1>
    </dataValidation>
    <dataValidation sqref="G5:G104" showDropDown="0" showInputMessage="0" showErrorMessage="0" allowBlank="0" errorTitle="Select a priority" error="Choose Low, Normal, High, or Urgent." promptTitle="Priority" prompt="Choose the internal planning priority." type="list">
      <formula1>"Low,Normal,High,Urgent"</formula1>
    </dataValidation>
    <dataValidation sqref="H5:H104" showDropDown="0" showInputMessage="0" showErrorMessage="0" allowBlank="0" errorTitle="Select a status" error="Choose a status from the list." promptTitle="Administrative status" prompt="Choose the current internal task status." type="list">
      <formula1>"Not Started,In Progress,Waiting,Completed,Canceled"</formula1>
    </dataValidation>
    <dataValidation sqref="D5:E104 J5:J104" showDropDown="0" showInputMessage="0" showErrorMessage="0" allowBlank="0" errorTitle="Check the date" error="Enter a valid date within the available planning range." promptTitle="Date entry" prompt="Enter a date in MM/DD/YYYY format." type="date" operator="between">
      <formula1>DATE(YEAR(TODAY())-10,1,1)</formula1>
      <formula2>DATE(YEAR(TODAY())+10,12,31)</formula2>
    </dataValidation>
    <dataValidation sqref="I5:I104" showDropDown="0" showInputMessage="0" showErrorMessage="0" allowBlank="0" errorTitle="Check estimated hours" error="Enter a number from 0.25 through 168." promptTitle="Estimated effort" prompt="Enter the estimated administrative effort in hours." type="decimal" operator="between">
      <formula1>0.25</formula1>
      <formula2>168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7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Workload Planning Assumptions — Fictional Owner List</t>
        </is>
      </c>
      <c r="B1" s="30" t="n"/>
      <c r="C1" s="30" t="n"/>
      <c r="D1" s="30" t="n"/>
      <c r="E1" s="30" t="n"/>
      <c r="F1" s="31" t="n"/>
    </row>
    <row r="2" ht="42" customHeight="1">
      <c r="A2" s="2" t="inlineStr">
        <is>
          <t>Planning note</t>
        </is>
      </c>
      <c r="B2" s="11" t="inlineStr">
        <is>
          <t>Edit these internal planning assumptions as needed. They are not service promises, coverage advice, or official policy status.</t>
        </is>
      </c>
    </row>
    <row r="3">
      <c r="A3" s="27" t="inlineStr">
        <is>
          <t>Due-soon window (days)</t>
        </is>
      </c>
      <c r="B3" s="28" t="n">
        <v>7</v>
      </c>
    </row>
    <row r="4">
      <c r="A4" s="27" t="inlineStr">
        <is>
          <t>Estimate review limit (hours)</t>
        </is>
      </c>
      <c r="B4" s="39" t="n">
        <v>80</v>
      </c>
    </row>
    <row r="5"/>
    <row r="6" ht="30" customHeight="1">
      <c r="A6" s="10" t="inlineStr">
        <is>
          <t>Owner name (all fictional)</t>
        </is>
      </c>
      <c r="B6" s="10" t="inlineStr">
        <is>
          <t>Open workload capacity (hours)</t>
        </is>
      </c>
    </row>
    <row r="7">
      <c r="A7" s="29" t="inlineStr">
        <is>
          <t>Avery North (fictional)</t>
        </is>
      </c>
      <c r="B7" s="39" t="n">
        <v>12</v>
      </c>
    </row>
    <row r="8">
      <c r="A8" s="29" t="inlineStr">
        <is>
          <t>Jordan Pike (fictional)</t>
        </is>
      </c>
      <c r="B8" s="39" t="n">
        <v>16</v>
      </c>
    </row>
    <row r="9">
      <c r="A9" s="29" t="inlineStr">
        <is>
          <t>Morgan Field (fictional)</t>
        </is>
      </c>
      <c r="B9" s="39" t="n">
        <v>10</v>
      </c>
    </row>
    <row r="10">
      <c r="A10" s="29" t="inlineStr">
        <is>
          <t>Riley Stone (fictional)</t>
        </is>
      </c>
      <c r="B10" s="39" t="n">
        <v>8</v>
      </c>
    </row>
    <row r="11">
      <c r="A11" s="29" t="inlineStr">
        <is>
          <t>Casey Harbor (fictional)</t>
        </is>
      </c>
      <c r="B11" s="39" t="n">
        <v>20</v>
      </c>
    </row>
  </sheetData>
  <autoFilter ref="A6:B11"/>
  <mergeCells count="1">
    <mergeCell ref="A1:F1"/>
  </mergeCells>
  <conditionalFormatting sqref="B7:B11">
    <cfRule type="expression" priority="1" dxfId="0">
      <formula>$B7=0</formula>
    </cfRule>
  </conditionalFormatting>
  <dataValidations count="3">
    <dataValidation sqref="B3" showDropDown="0" showInputMessage="0" showErrorMessage="0" allowBlank="0" errorTitle="Check the day window" error="Enter a whole number from 0 through 60." promptTitle="Due-soon window" prompt="Enter the number of calendar days used for the Due Soon alert." type="whole" operator="between">
      <formula1>0</formula1>
      <formula2>60</formula2>
    </dataValidation>
    <dataValidation sqref="B4" showDropDown="0" showInputMessage="0" showErrorMessage="0" allowBlank="0" errorTitle="Check the hour limit" error="Enter a number from 0.25 through 168." promptTitle="Estimate review limit" prompt="Tasks above this editable limit receive a review note." type="decimal" operator="between">
      <formula1>0.25</formula1>
      <formula2>168</formula2>
    </dataValidation>
    <dataValidation sqref="B7:B11" showDropDown="0" showInputMessage="0" showErrorMessage="0" allowBlank="0" errorTitle="Check capacity hours" error="Enter a number from 0 through 168." promptTitle="Open workload capacity" prompt="Enter an internal workload threshold for this owner." type="decimal" operator="between">
      <formula1>0</formula1>
      <formula2>168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Planning Workbook</dc:creator>
  <dc:title xmlns:dc="http://purl.org/dc/elements/1.1/">Insurance Policy Servicing Workload Planner</dc:title>
  <dc:subject xmlns:dc="http://purl.org/dc/elements/1.1/">Administrative insurance policy servicing workload planning</dc:subject>
  <dcterms:created xmlns:dcterms="http://purl.org/dc/terms/" xmlns:xsi="http://www.w3.org/2001/XMLSchema-instance" xsi:type="dcterms:W3CDTF">2026-09-11T05:12:42Z</dcterms:created>
  <dcterms:modified xmlns:dcterms="http://purl.org/dc/terms/" xmlns:xsi="http://www.w3.org/2001/XMLSchema-instance" xsi:type="dcterms:W3CDTF">2026-09-11T05:12:43+00:00Z</dcterms:modified>
</cp:coreProperties>
</file>