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yment Schedule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'Payment Schedule'!$A$4:$P$104</definedName>
    <definedName name="_xlnm._FilterDatabase" localSheetId="2" hidden="1">'Assumptions'!$A$3:$C$10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43746"/>
      <sz val="10"/>
    </font>
    <font>
      <name val="Calibri"/>
      <color rgb="00243746"/>
      <sz val="10"/>
    </font>
    <font>
      <name val="Calibri"/>
      <i val="1"/>
      <color rgb="005D6D75"/>
      <sz val="9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E56A2A"/>
      </patternFill>
    </fill>
    <fill>
      <patternFill patternType="solid">
        <fgColor rgb="00F3F7F8"/>
      </patternFill>
    </fill>
    <fill>
      <patternFill patternType="solid">
        <fgColor rgb="00FFFFFF"/>
      </patternFill>
    </fill>
    <fill>
      <patternFill patternType="solid">
        <fgColor rgb="00FFF1D9"/>
      </patternFill>
    </fill>
  </fills>
  <borders count="2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  <dxf>
      <font>
        <name val="Calibri"/>
        <b val="1"/>
        <color rgb="00FFFFFF"/>
        <sz val="10"/>
      </font>
      <fill>
        <patternFill patternType="solid">
          <fgColor rgb="00E56A2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Installments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'Summary'!E5</f>
            </strRef>
          </tx>
          <spPr>
            <a:solidFill xmlns:a="http://schemas.openxmlformats.org/drawingml/2006/main">
              <a:srgbClr val="0F7B78"/>
            </a:solidFill>
            <a:ln xmlns:a="http://schemas.openxmlformats.org/drawingml/2006/main">
              <a:solidFill>
                <a:srgbClr val="0F7B78"/>
              </a:solidFill>
              <a:prstDash val="solid"/>
            </a:ln>
          </spPr>
          <cat>
            <numRef>
              <f>'Summary'!$D$6:$D$11</f>
            </numRef>
          </cat>
          <val>
            <numRef>
              <f>'Summary'!$E$6:$E$11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2700000" cy="158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B57"/>
    <outlinePr summaryBelow="1" summaryRight="1"/>
    <pageSetUpPr/>
  </sheetPr>
  <dimension ref="A1:L1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3" customWidth="1" min="3" max="3"/>
    <col width="20" customWidth="1" min="4" max="4"/>
    <col width="11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27" customHeight="1">
      <c r="A1" s="1" t="inlineStr">
        <is>
          <t>Insurance Premium Payment Schedule Summary</t>
        </is>
      </c>
    </row>
    <row r="2">
      <c r="A2" s="2" t="inlineStr">
        <is>
          <t>As of Date</t>
        </is>
      </c>
      <c r="B2" s="3">
        <f>Assumptions!$B$4</f>
        <v/>
      </c>
    </row>
    <row r="3">
      <c r="A3" s="4" t="inlineStr">
        <is>
          <t>Indicators are calculated from entered administrative records. Status alerts are prompts for human review.</t>
        </is>
      </c>
    </row>
    <row r="4"/>
    <row r="5">
      <c r="A5" s="5" t="inlineStr">
        <is>
          <t>Indicator</t>
        </is>
      </c>
      <c r="B5" s="5" t="inlineStr">
        <is>
          <t>Value</t>
        </is>
      </c>
      <c r="D5" s="6" t="inlineStr">
        <is>
          <t>Payment Status</t>
        </is>
      </c>
      <c r="E5" s="6" t="inlineStr">
        <is>
          <t>Count</t>
        </is>
      </c>
    </row>
    <row r="6">
      <c r="A6" s="7" t="inlineStr">
        <is>
          <t>Entered Installments</t>
        </is>
      </c>
      <c r="B6" s="8">
        <f>COUNTIF('Payment Schedule'!$A$5:$A$104,"&lt;&gt;")</f>
        <v/>
      </c>
      <c r="D6" s="7" t="inlineStr">
        <is>
          <t>Paid</t>
        </is>
      </c>
      <c r="E6" s="9">
        <f>IF($B$6=0,"",COUNTIF('Payment Schedule'!$M$5:$M$104,$D6))</f>
        <v/>
      </c>
    </row>
    <row r="7">
      <c r="A7" s="10" t="inlineStr">
        <is>
          <t>Total Scheduled Premium</t>
        </is>
      </c>
      <c r="B7" s="11">
        <f>IF($B$6=0,"",SUM('Payment Schedule'!$F$5:$F$104))</f>
        <v/>
      </c>
      <c r="D7" s="10" t="inlineStr">
        <is>
          <t>Partial</t>
        </is>
      </c>
      <c r="E7" s="12">
        <f>IF($B$6=0,"",COUNTIF('Payment Schedule'!$M$5:$M$104,$D7))</f>
        <v/>
      </c>
    </row>
    <row r="8">
      <c r="A8" s="7" t="inlineStr">
        <is>
          <t>Total Amount Recorded</t>
        </is>
      </c>
      <c r="B8" s="13">
        <f>IF($B$6=0,"",SUM('Payment Schedule'!$H$5:$H$104))</f>
        <v/>
      </c>
      <c r="D8" s="7" t="inlineStr">
        <is>
          <t>Past Due</t>
        </is>
      </c>
      <c r="E8" s="9">
        <f>IF($B$6=0,"",COUNTIF('Payment Schedule'!$M$5:$M$104,$D8))</f>
        <v/>
      </c>
    </row>
    <row r="9">
      <c r="A9" s="10" t="inlineStr">
        <is>
          <t>Total Outstanding</t>
        </is>
      </c>
      <c r="B9" s="11">
        <f>IF($B$6=0,"",SUM('Payment Schedule'!$N$5:$N$104))</f>
        <v/>
      </c>
      <c r="D9" s="10" t="inlineStr">
        <is>
          <t>Due Soon</t>
        </is>
      </c>
      <c r="E9" s="12">
        <f>IF($B$6=0,"",COUNTIF('Payment Schedule'!$M$5:$M$104,$D9))</f>
        <v/>
      </c>
    </row>
    <row r="10">
      <c r="A10" s="7" t="inlineStr">
        <is>
          <t>Recorded-to-Scheduled Ratio</t>
        </is>
      </c>
      <c r="B10" s="14">
        <f>IF($B$6=0,"",IFERROR(SUM('Payment Schedule'!$H$5:$H$104)/SUM('Payment Schedule'!$F$5:$F$104),""))</f>
        <v/>
      </c>
      <c r="D10" s="7" t="inlineStr">
        <is>
          <t>Scheduled</t>
        </is>
      </c>
      <c r="E10" s="9">
        <f>IF($B$6=0,"",COUNTIF('Payment Schedule'!$M$5:$M$104,$D10))</f>
        <v/>
      </c>
    </row>
    <row r="11">
      <c r="A11" s="10" t="inlineStr">
        <is>
          <t>Past-Due Outstanding</t>
        </is>
      </c>
      <c r="B11" s="11">
        <f>IF($B$6=0,"",SUMIFS('Payment Schedule'!$N$5:$N$104,'Payment Schedule'!$N$5:$N$104,"&gt;0",'Payment Schedule'!$E$5:$E$104,"&lt;"&amp;Assumptions!$B$4))</f>
        <v/>
      </c>
      <c r="D11" s="10" t="inlineStr">
        <is>
          <t>Review Needed</t>
        </is>
      </c>
      <c r="E11" s="12">
        <f>IF($B$6=0,"",COUNTIF('Payment Schedule'!$M$5:$M$104,$D11))</f>
        <v/>
      </c>
    </row>
    <row r="12">
      <c r="A12" s="7" t="inlineStr">
        <is>
          <t>Open Follow-Up Items</t>
        </is>
      </c>
      <c r="B12" s="8">
        <f>IF($B$6=0,"",COUNTIF('Payment Schedule'!$L$5:$L$104,"Review Needed")+COUNTIF('Payment Schedule'!$L$5:$L$104,"Contact Planned")+COUNTIF('Payment Schedule'!$L$5:$L$104,"Awaiting Record"))</f>
        <v/>
      </c>
    </row>
    <row r="13">
      <c r="A13" s="10" t="inlineStr">
        <is>
          <t>Recorded Payment Dates</t>
        </is>
      </c>
      <c r="B13" s="15">
        <f>IF($B$6=0,"",COUNT('Payment Schedule'!$G$5:$G$104))</f>
        <v/>
      </c>
    </row>
  </sheetData>
  <mergeCells count="1">
    <mergeCell ref="A1:L1"/>
  </mergeCells>
  <conditionalFormatting sqref="B11">
    <cfRule type="expression" priority="1" dxfId="0">
      <formula>$B$11&gt;0</formula>
    </cfRule>
  </conditionalFormatting>
  <conditionalFormatting sqref="D6:E6">
    <cfRule type="expression" priority="2" dxfId="1">
      <formula>AND($D6="Paid",$E6&gt;0)</formula>
    </cfRule>
  </conditionalFormatting>
  <conditionalFormatting sqref="D8:E8">
    <cfRule type="expression" priority="3" dxfId="0">
      <formula>AND($D8="Past Due",$E8&gt;0)</formula>
    </cfRule>
  </conditionalFormatting>
  <conditionalFormatting sqref="D11:E11">
    <cfRule type="expression" priority="4" dxfId="0">
      <formula>AND($D11="Review Needed",$E11&gt;0)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56A2A"/>
    <outlinePr summaryBelow="1" summaryRight="1"/>
    <pageSetUpPr/>
  </sheetPr>
  <dimension ref="A1:P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31" customWidth="1" min="2" max="2"/>
    <col width="28" customWidth="1" min="3" max="3"/>
    <col width="14" customWidth="1" min="4" max="4"/>
    <col width="13" customWidth="1" min="5" max="5"/>
    <col width="18" customWidth="1" min="6" max="6"/>
    <col width="14" customWidth="1" min="7" max="7"/>
    <col width="17" customWidth="1" min="8" max="8"/>
    <col width="20" customWidth="1" min="9" max="9"/>
    <col width="18" customWidth="1" min="10" max="10"/>
    <col width="24" customWidth="1" min="11" max="11"/>
    <col width="18" customWidth="1" min="12" max="12"/>
    <col width="17" customWidth="1" min="13" max="13"/>
    <col width="15" customWidth="1" min="14" max="14"/>
    <col width="15" customWidth="1" min="15" max="15"/>
    <col width="35" customWidth="1" min="16" max="16"/>
  </cols>
  <sheetData>
    <row r="1" ht="27" customHeight="1">
      <c r="A1" s="1" t="inlineStr">
        <is>
          <t>Insurance Premium Payment Schedule</t>
        </is>
      </c>
    </row>
    <row r="2">
      <c r="A2" s="16" t="inlineStr">
        <is>
          <t>As of Date</t>
        </is>
      </c>
      <c r="B2" s="17">
        <f>Assumptions!$B$4</f>
        <v/>
      </c>
      <c r="C2" s="16" t="inlineStr">
        <is>
          <t>Due-Soon Days</t>
        </is>
      </c>
      <c r="D2" s="9">
        <f>Assumptions!$B$7</f>
        <v/>
      </c>
      <c r="E2" s="16" t="inlineStr">
        <is>
          <t>Match Tolerance</t>
        </is>
      </c>
      <c r="F2" s="18">
        <f>Assumptions!$B$8</f>
        <v/>
      </c>
      <c r="G2" s="16" t="inlineStr">
        <is>
          <t>Maximum Amount</t>
        </is>
      </c>
      <c r="H2" s="18">
        <f>Assumptions!$B$9</f>
        <v/>
      </c>
      <c r="I2" s="16" t="inlineStr">
        <is>
          <t>Maximum Installment</t>
        </is>
      </c>
      <c r="J2" s="9">
        <f>Assumptions!$B$10</f>
        <v/>
      </c>
      <c r="K2" s="16" t="inlineStr">
        <is>
          <t>Earliest Date</t>
        </is>
      </c>
      <c r="L2" s="17">
        <f>Assumptions!$B$5</f>
        <v/>
      </c>
      <c r="M2" s="16" t="inlineStr">
        <is>
          <t>Latest Date</t>
        </is>
      </c>
      <c r="N2" s="17">
        <f>Assumptions!$B$6</f>
        <v/>
      </c>
    </row>
    <row r="3">
      <c r="A3" s="4" t="inlineStr">
        <is>
          <t>Enter administrative payment records in yellow cells. Formula statuses and alerts require human review.</t>
        </is>
      </c>
    </row>
    <row r="4" ht="34" customHeight="1">
      <c r="A4" s="5" t="inlineStr">
        <is>
          <t>Policy Reference</t>
        </is>
      </c>
      <c r="B4" s="5" t="inlineStr">
        <is>
          <t>Account / Insured</t>
        </is>
      </c>
      <c r="C4" s="5" t="inlineStr">
        <is>
          <t>Carrier</t>
        </is>
      </c>
      <c r="D4" s="5" t="inlineStr">
        <is>
          <t>Installment No.</t>
        </is>
      </c>
      <c r="E4" s="5" t="inlineStr">
        <is>
          <t>Due Date</t>
        </is>
      </c>
      <c r="F4" s="5" t="inlineStr">
        <is>
          <t>Scheduled Premium</t>
        </is>
      </c>
      <c r="G4" s="5" t="inlineStr">
        <is>
          <t>Payment Date</t>
        </is>
      </c>
      <c r="H4" s="5" t="inlineStr">
        <is>
          <t>Amount Recorded</t>
        </is>
      </c>
      <c r="I4" s="5" t="inlineStr">
        <is>
          <t>Payment Reference</t>
        </is>
      </c>
      <c r="J4" s="5" t="inlineStr">
        <is>
          <t>Recorded Method</t>
        </is>
      </c>
      <c r="K4" s="5" t="inlineStr">
        <is>
          <t>Schedule Owner</t>
        </is>
      </c>
      <c r="L4" s="5" t="inlineStr">
        <is>
          <t>Follow-Up</t>
        </is>
      </c>
      <c r="M4" s="5" t="inlineStr">
        <is>
          <t>Payment Status</t>
        </is>
      </c>
      <c r="N4" s="5" t="inlineStr">
        <is>
          <t>Outstanding</t>
        </is>
      </c>
      <c r="O4" s="5" t="inlineStr">
        <is>
          <t>Days Past Due</t>
        </is>
      </c>
      <c r="P4" s="5" t="inlineStr">
        <is>
          <t>Notes</t>
        </is>
      </c>
    </row>
    <row r="5" ht="23" customHeight="1">
      <c r="A5" s="19" t="inlineStr">
        <is>
          <t>SAMPLE-POL-1001</t>
        </is>
      </c>
      <c r="B5" s="19" t="inlineStr">
        <is>
          <t>Fictional Northstar Bakery LLC</t>
        </is>
      </c>
      <c r="C5" s="19" t="inlineStr">
        <is>
          <t>Fictional Harbor Mutual</t>
        </is>
      </c>
      <c r="D5" s="20" t="n">
        <v>1</v>
      </c>
      <c r="E5" s="21" t="n">
        <v>46216</v>
      </c>
      <c r="F5" s="22" t="n">
        <v>1200</v>
      </c>
      <c r="G5" s="21" t="n">
        <v>46215</v>
      </c>
      <c r="H5" s="22" t="n">
        <v>1200</v>
      </c>
      <c r="I5" s="19" t="inlineStr">
        <is>
          <t>SAMPLE-PMT-5001</t>
        </is>
      </c>
      <c r="J5" s="19" t="inlineStr">
        <is>
          <t>ACH</t>
        </is>
      </c>
      <c r="K5" s="19" t="inlineStr">
        <is>
          <t>Fictional Avery Stone</t>
        </is>
      </c>
      <c r="L5" s="19" t="inlineStr">
        <is>
          <t>Resolved</t>
        </is>
      </c>
      <c r="M5" s="23">
        <f>IF($A5="","",IFERROR(IF(OR($E5="",$F5="",AND(ISNUMBER($H5),$H5&gt;0,$G5=""),AND($G5&lt;&gt;"",NOT(ISNUMBER($H5)))),"Review Needed",IF(AND(ISNUMBER($H5),$H5&gt;=$F5-Assumptions!$B$8),"Paid",IF(AND(ISNUMBER($H5),$H5&gt;0),"Partial",IF($E5&lt;Assumptions!$B$4,"Past Due",IF($E5&lt;=Assumptions!$B$4+Assumptions!$B$7,"Due Soon","Scheduled"))))),"Review Needed"))</f>
        <v/>
      </c>
      <c r="N5" s="24">
        <f>IF(OR($A5="",$F5=""),"",IFERROR(MAX(0,$F5-IF(ISNUMBER($H5),$H5,0)),""))</f>
        <v/>
      </c>
      <c r="O5" s="12">
        <f>IF($A5="","",IFERROR(IF(OR($E5="",$N5="",$N5&lt;=0,$E5&gt;=Assumptions!$B$4),"",Assumptions!$B$4-$E5),""))</f>
        <v/>
      </c>
      <c r="P5" s="19" t="inlineStr">
        <is>
          <t>Receipt reference entered for review.</t>
        </is>
      </c>
    </row>
    <row r="6" ht="23" customHeight="1">
      <c r="A6" s="19" t="inlineStr">
        <is>
          <t>SAMPLE-POL-1001</t>
        </is>
      </c>
      <c r="B6" s="19" t="inlineStr">
        <is>
          <t>Fictional Northstar Bakery LLC</t>
        </is>
      </c>
      <c r="C6" s="19" t="inlineStr">
        <is>
          <t>Fictional Harbor Mutual</t>
        </is>
      </c>
      <c r="D6" s="20" t="n">
        <v>2</v>
      </c>
      <c r="E6" s="21" t="n">
        <v>46256</v>
      </c>
      <c r="F6" s="22" t="n">
        <v>800</v>
      </c>
      <c r="G6" s="21" t="n">
        <v>46266</v>
      </c>
      <c r="H6" s="22" t="n">
        <v>300</v>
      </c>
      <c r="I6" s="19" t="inlineStr">
        <is>
          <t>SAMPLE-PMT-5002</t>
        </is>
      </c>
      <c r="J6" s="19" t="inlineStr">
        <is>
          <t>Card</t>
        </is>
      </c>
      <c r="K6" s="19" t="inlineStr">
        <is>
          <t>Fictional Avery Stone</t>
        </is>
      </c>
      <c r="L6" s="19" t="inlineStr">
        <is>
          <t>Review Needed</t>
        </is>
      </c>
      <c r="M6" s="25">
        <f>IF($A6="","",IFERROR(IF(OR($E6="",$F6="",AND(ISNUMBER($H6),$H6&gt;0,$G6=""),AND($G6&lt;&gt;"",NOT(ISNUMBER($H6)))),"Review Needed",IF(AND(ISNUMBER($H6),$H6&gt;=$F6-Assumptions!$B$8),"Paid",IF(AND(ISNUMBER($H6),$H6&gt;0),"Partial",IF($E6&lt;Assumptions!$B$4,"Past Due",IF($E6&lt;=Assumptions!$B$4+Assumptions!$B$7,"Due Soon","Scheduled"))))),"Review Needed"))</f>
        <v/>
      </c>
      <c r="N6" s="18">
        <f>IF(OR($A6="",$F6=""),"",IFERROR(MAX(0,$F6-IF(ISNUMBER($H6),$H6,0)),""))</f>
        <v/>
      </c>
      <c r="O6" s="9">
        <f>IF($A6="","",IFERROR(IF(OR($E6="",$N6="",$N6&lt;=0,$E6&gt;=Assumptions!$B$4),"",Assumptions!$B$4-$E6),""))</f>
        <v/>
      </c>
      <c r="P6" s="19" t="inlineStr">
        <is>
          <t>Partial amount recorded.</t>
        </is>
      </c>
    </row>
    <row r="7" ht="23" customHeight="1">
      <c r="A7" s="19" t="inlineStr">
        <is>
          <t>SAMPLE-POL-1002</t>
        </is>
      </c>
      <c r="B7" s="19" t="inlineStr">
        <is>
          <t>Fictional Juniper Bicycle Shop LLC</t>
        </is>
      </c>
      <c r="C7" s="19" t="inlineStr">
        <is>
          <t>Fictional Lantern Peak Insurance</t>
        </is>
      </c>
      <c r="D7" s="20" t="n">
        <v>3</v>
      </c>
      <c r="E7" s="21" t="n">
        <v>46268</v>
      </c>
      <c r="F7" s="22" t="n">
        <v>650</v>
      </c>
      <c r="G7" s="21" t="n"/>
      <c r="H7" s="22" t="n"/>
      <c r="I7" s="19" t="n"/>
      <c r="J7" s="19" t="n"/>
      <c r="K7" s="19" t="inlineStr">
        <is>
          <t>Fictional Morgan Vale</t>
        </is>
      </c>
      <c r="L7" s="19" t="inlineStr">
        <is>
          <t>Contact Planned</t>
        </is>
      </c>
      <c r="M7" s="23">
        <f>IF($A7="","",IFERROR(IF(OR($E7="",$F7="",AND(ISNUMBER($H7),$H7&gt;0,$G7=""),AND($G7&lt;&gt;"",NOT(ISNUMBER($H7)))),"Review Needed",IF(AND(ISNUMBER($H7),$H7&gt;=$F7-Assumptions!$B$8),"Paid",IF(AND(ISNUMBER($H7),$H7&gt;0),"Partial",IF($E7&lt;Assumptions!$B$4,"Past Due",IF($E7&lt;=Assumptions!$B$4+Assumptions!$B$7,"Due Soon","Scheduled"))))),"Review Needed"))</f>
        <v/>
      </c>
      <c r="N7" s="24">
        <f>IF(OR($A7="",$F7=""),"",IFERROR(MAX(0,$F7-IF(ISNUMBER($H7),$H7,0)),""))</f>
        <v/>
      </c>
      <c r="O7" s="12">
        <f>IF($A7="","",IFERROR(IF(OR($E7="",$N7="",$N7&lt;=0,$E7&gt;=Assumptions!$B$4),"",Assumptions!$B$4-$E7),""))</f>
        <v/>
      </c>
      <c r="P7" s="19" t="inlineStr">
        <is>
          <t>Past-due entry requires review.</t>
        </is>
      </c>
    </row>
    <row r="8" ht="23" customHeight="1">
      <c r="A8" s="19" t="inlineStr">
        <is>
          <t>SAMPLE-POL-1003</t>
        </is>
      </c>
      <c r="B8" s="19" t="inlineStr">
        <is>
          <t>Fictional Blue Kite Studio LLC</t>
        </is>
      </c>
      <c r="C8" s="19" t="inlineStr">
        <is>
          <t>Fictional Harbor Mutual</t>
        </is>
      </c>
      <c r="D8" s="20" t="n">
        <v>1</v>
      </c>
      <c r="E8" s="21" t="n">
        <v>46283</v>
      </c>
      <c r="F8" s="22" t="n">
        <v>925</v>
      </c>
      <c r="G8" s="21" t="n"/>
      <c r="H8" s="22" t="n"/>
      <c r="I8" s="19" t="n"/>
      <c r="J8" s="19" t="n"/>
      <c r="K8" s="19" t="inlineStr">
        <is>
          <t>Fictional Riley Brook</t>
        </is>
      </c>
      <c r="L8" s="19" t="inlineStr">
        <is>
          <t>Not Needed</t>
        </is>
      </c>
      <c r="M8" s="25">
        <f>IF($A8="","",IFERROR(IF(OR($E8="",$F8="",AND(ISNUMBER($H8),$H8&gt;0,$G8=""),AND($G8&lt;&gt;"",NOT(ISNUMBER($H8)))),"Review Needed",IF(AND(ISNUMBER($H8),$H8&gt;=$F8-Assumptions!$B$8),"Paid",IF(AND(ISNUMBER($H8),$H8&gt;0),"Partial",IF($E8&lt;Assumptions!$B$4,"Past Due",IF($E8&lt;=Assumptions!$B$4+Assumptions!$B$7,"Due Soon","Scheduled"))))),"Review Needed"))</f>
        <v/>
      </c>
      <c r="N8" s="18">
        <f>IF(OR($A8="",$F8=""),"",IFERROR(MAX(0,$F8-IF(ISNUMBER($H8),$H8,0)),""))</f>
        <v/>
      </c>
      <c r="O8" s="9">
        <f>IF($A8="","",IFERROR(IF(OR($E8="",$N8="",$N8&lt;=0,$E8&gt;=Assumptions!$B$4),"",Assumptions!$B$4-$E8),""))</f>
        <v/>
      </c>
      <c r="P8" s="19" t="inlineStr">
        <is>
          <t>Within the entered due-soon window.</t>
        </is>
      </c>
    </row>
    <row r="9" ht="23" customHeight="1">
      <c r="A9" s="19" t="inlineStr">
        <is>
          <t>SAMPLE-POL-1004</t>
        </is>
      </c>
      <c r="B9" s="19" t="inlineStr">
        <is>
          <t>Fictional Copper Fox Pet Spa LLC</t>
        </is>
      </c>
      <c r="C9" s="19" t="inlineStr">
        <is>
          <t>Fictional Cedar Arch Indemnity</t>
        </is>
      </c>
      <c r="D9" s="20" t="n">
        <v>4</v>
      </c>
      <c r="E9" s="21" t="n">
        <v>46306</v>
      </c>
      <c r="F9" s="22" t="n">
        <v>1400</v>
      </c>
      <c r="G9" s="21" t="n"/>
      <c r="H9" s="22" t="n"/>
      <c r="I9" s="19" t="n"/>
      <c r="J9" s="19" t="n"/>
      <c r="K9" s="19" t="inlineStr">
        <is>
          <t>Fictional Morgan Vale</t>
        </is>
      </c>
      <c r="L9" s="19" t="inlineStr">
        <is>
          <t>Not Needed</t>
        </is>
      </c>
      <c r="M9" s="23">
        <f>IF($A9="","",IFERROR(IF(OR($E9="",$F9="",AND(ISNUMBER($H9),$H9&gt;0,$G9=""),AND($G9&lt;&gt;"",NOT(ISNUMBER($H9)))),"Review Needed",IF(AND(ISNUMBER($H9),$H9&gt;=$F9-Assumptions!$B$8),"Paid",IF(AND(ISNUMBER($H9),$H9&gt;0),"Partial",IF($E9&lt;Assumptions!$B$4,"Past Due",IF($E9&lt;=Assumptions!$B$4+Assumptions!$B$7,"Due Soon","Scheduled"))))),"Review Needed"))</f>
        <v/>
      </c>
      <c r="N9" s="24">
        <f>IF(OR($A9="",$F9=""),"",IFERROR(MAX(0,$F9-IF(ISNUMBER($H9),$H9,0)),""))</f>
        <v/>
      </c>
      <c r="O9" s="12">
        <f>IF($A9="","",IFERROR(IF(OR($E9="",$N9="",$N9&lt;=0,$E9&gt;=Assumptions!$B$4),"",Assumptions!$B$4-$E9),""))</f>
        <v/>
      </c>
      <c r="P9" s="19" t="inlineStr">
        <is>
          <t>Future scheduled installment.</t>
        </is>
      </c>
    </row>
    <row r="10" ht="23" customHeight="1">
      <c r="A10" s="19" t="inlineStr">
        <is>
          <t>SAMPLE-POL-1005</t>
        </is>
      </c>
      <c r="B10" s="19" t="inlineStr">
        <is>
          <t>Fictional Maple Rocket Hardware LLC</t>
        </is>
      </c>
      <c r="C10" s="19" t="inlineStr">
        <is>
          <t>Fictional Lantern Peak Insurance</t>
        </is>
      </c>
      <c r="D10" s="20" t="n">
        <v>6</v>
      </c>
      <c r="E10" s="21" t="n">
        <v>46276</v>
      </c>
      <c r="F10" s="22" t="n">
        <v>500</v>
      </c>
      <c r="G10" s="21" t="n">
        <v>46276</v>
      </c>
      <c r="H10" s="22" t="n">
        <v>499.99</v>
      </c>
      <c r="I10" s="19" t="inlineStr">
        <is>
          <t>SAMPLE-PMT-5003</t>
        </is>
      </c>
      <c r="J10" s="19" t="inlineStr">
        <is>
          <t>Check</t>
        </is>
      </c>
      <c r="K10" s="19" t="inlineStr">
        <is>
          <t>Fictional Avery Stone</t>
        </is>
      </c>
      <c r="L10" s="19" t="inlineStr">
        <is>
          <t>Resolved</t>
        </is>
      </c>
      <c r="M10" s="25">
        <f>IF($A10="","",IFERROR(IF(OR($E10="",$F10="",AND(ISNUMBER($H10),$H10&gt;0,$G10=""),AND($G10&lt;&gt;"",NOT(ISNUMBER($H10)))),"Review Needed",IF(AND(ISNUMBER($H10),$H10&gt;=$F10-Assumptions!$B$8),"Paid",IF(AND(ISNUMBER($H10),$H10&gt;0),"Partial",IF($E10&lt;Assumptions!$B$4,"Past Due",IF($E10&lt;=Assumptions!$B$4+Assumptions!$B$7,"Due Soon","Scheduled"))))),"Review Needed"))</f>
        <v/>
      </c>
      <c r="N10" s="18">
        <f>IF(OR($A10="",$F10=""),"",IFERROR(MAX(0,$F10-IF(ISNUMBER($H10),$H10,0)),""))</f>
        <v/>
      </c>
      <c r="O10" s="9">
        <f>IF($A10="","",IFERROR(IF(OR($E10="",$N10="",$N10&lt;=0,$E10&gt;=Assumptions!$B$4),"",Assumptions!$B$4-$E10),""))</f>
        <v/>
      </c>
      <c r="P10" s="19" t="inlineStr">
        <is>
          <t>At the entered match-tolerance boundary.</t>
        </is>
      </c>
    </row>
    <row r="11" ht="23" customHeight="1">
      <c r="A11" s="19" t="inlineStr">
        <is>
          <t>SAMPLE-POL-1006</t>
        </is>
      </c>
      <c r="B11" s="19" t="inlineStr">
        <is>
          <t>Fictional Silver Acorn Books LLC</t>
        </is>
      </c>
      <c r="C11" s="19" t="inlineStr">
        <is>
          <t>Fictional Cedar Arch Indemnity</t>
        </is>
      </c>
      <c r="D11" s="20" t="n">
        <v>2</v>
      </c>
      <c r="E11" s="21" t="n">
        <v>46286</v>
      </c>
      <c r="F11" s="22" t="n">
        <v>1000</v>
      </c>
      <c r="G11" s="21" t="n"/>
      <c r="H11" s="22" t="n">
        <v>200</v>
      </c>
      <c r="I11" s="19" t="inlineStr">
        <is>
          <t>SAMPLE-PMT-5004</t>
        </is>
      </c>
      <c r="J11" s="19" t="inlineStr">
        <is>
          <t>Check</t>
        </is>
      </c>
      <c r="K11" s="19" t="inlineStr">
        <is>
          <t>Fictional Riley Brook</t>
        </is>
      </c>
      <c r="L11" s="19" t="inlineStr">
        <is>
          <t>Awaiting Record</t>
        </is>
      </c>
      <c r="M11" s="23">
        <f>IF($A11="","",IFERROR(IF(OR($E11="",$F11="",AND(ISNUMBER($H11),$H11&gt;0,$G11=""),AND($G11&lt;&gt;"",NOT(ISNUMBER($H11)))),"Review Needed",IF(AND(ISNUMBER($H11),$H11&gt;=$F11-Assumptions!$B$8),"Paid",IF(AND(ISNUMBER($H11),$H11&gt;0),"Partial",IF($E11&lt;Assumptions!$B$4,"Past Due",IF($E11&lt;=Assumptions!$B$4+Assumptions!$B$7,"Due Soon","Scheduled"))))),"Review Needed"))</f>
        <v/>
      </c>
      <c r="N11" s="24">
        <f>IF(OR($A11="",$F11=""),"",IFERROR(MAX(0,$F11-IF(ISNUMBER($H11),$H11,0)),""))</f>
        <v/>
      </c>
      <c r="O11" s="12">
        <f>IF($A11="","",IFERROR(IF(OR($E11="",$N11="",$N11&lt;=0,$E11&gt;=Assumptions!$B$4),"",Assumptions!$B$4-$E11),""))</f>
        <v/>
      </c>
      <c r="P11" s="19" t="inlineStr">
        <is>
          <t>Payment date is missing and requires review.</t>
        </is>
      </c>
    </row>
    <row r="12" ht="23" customHeight="1">
      <c r="A12" s="19" t="inlineStr">
        <is>
          <t>SAMPLE-POL-1007</t>
        </is>
      </c>
      <c r="B12" s="19" t="inlineStr">
        <is>
          <t>Fictional Moonbeam Garden Supply LLC</t>
        </is>
      </c>
      <c r="C12" s="19" t="inlineStr">
        <is>
          <t>Fictional Harbor Mutual</t>
        </is>
      </c>
      <c r="D12" s="20" t="n">
        <v>5</v>
      </c>
      <c r="E12" s="21" t="n">
        <v>46275</v>
      </c>
      <c r="F12" s="22" t="n">
        <v>275</v>
      </c>
      <c r="G12" s="21" t="n"/>
      <c r="H12" s="22" t="n"/>
      <c r="I12" s="19" t="n"/>
      <c r="J12" s="19" t="n"/>
      <c r="K12" s="19" t="inlineStr">
        <is>
          <t>Fictional Morgan Vale</t>
        </is>
      </c>
      <c r="L12" s="19" t="inlineStr">
        <is>
          <t>Review Needed</t>
        </is>
      </c>
      <c r="M12" s="25">
        <f>IF($A12="","",IFERROR(IF(OR($E12="",$F12="",AND(ISNUMBER($H12),$H12&gt;0,$G12=""),AND($G12&lt;&gt;"",NOT(ISNUMBER($H12)))),"Review Needed",IF(AND(ISNUMBER($H12),$H12&gt;=$F12-Assumptions!$B$8),"Paid",IF(AND(ISNUMBER($H12),$H12&gt;0),"Partial",IF($E12&lt;Assumptions!$B$4,"Past Due",IF($E12&lt;=Assumptions!$B$4+Assumptions!$B$7,"Due Soon","Scheduled"))))),"Review Needed"))</f>
        <v/>
      </c>
      <c r="N12" s="18">
        <f>IF(OR($A12="",$F12=""),"",IFERROR(MAX(0,$F12-IF(ISNUMBER($H12),$H12,0)),""))</f>
        <v/>
      </c>
      <c r="O12" s="9">
        <f>IF($A12="","",IFERROR(IF(OR($E12="",$N12="",$N12&lt;=0,$E12&gt;=Assumptions!$B$4),"",Assumptions!$B$4-$E12),""))</f>
        <v/>
      </c>
      <c r="P12" s="19" t="inlineStr">
        <is>
          <t>One day past the entered as-of date.</t>
        </is>
      </c>
    </row>
    <row r="13" ht="23" customHeight="1">
      <c r="A13" s="19" t="inlineStr">
        <is>
          <t>SAMPLE-POL-1008</t>
        </is>
      </c>
      <c r="B13" s="19" t="inlineStr">
        <is>
          <t>Fictional Red Canoe Repair LLC</t>
        </is>
      </c>
      <c r="C13" s="19" t="inlineStr">
        <is>
          <t>Fictional Lantern Peak Insurance</t>
        </is>
      </c>
      <c r="D13" s="20" t="n">
        <v>12</v>
      </c>
      <c r="E13" s="21" t="n">
        <v>46290</v>
      </c>
      <c r="F13" s="22" t="n">
        <v>760</v>
      </c>
      <c r="G13" s="21" t="n"/>
      <c r="H13" s="22" t="n"/>
      <c r="I13" s="19" t="n"/>
      <c r="J13" s="19" t="n"/>
      <c r="K13" s="19" t="inlineStr">
        <is>
          <t>Fictional Avery Stone</t>
        </is>
      </c>
      <c r="L13" s="19" t="inlineStr">
        <is>
          <t>Contact Planned</t>
        </is>
      </c>
      <c r="M13" s="23">
        <f>IF($A13="","",IFERROR(IF(OR($E13="",$F13="",AND(ISNUMBER($H13),$H13&gt;0,$G13=""),AND($G13&lt;&gt;"",NOT(ISNUMBER($H13)))),"Review Needed",IF(AND(ISNUMBER($H13),$H13&gt;=$F13-Assumptions!$B$8),"Paid",IF(AND(ISNUMBER($H13),$H13&gt;0),"Partial",IF($E13&lt;Assumptions!$B$4,"Past Due",IF($E13&lt;=Assumptions!$B$4+Assumptions!$B$7,"Due Soon","Scheduled"))))),"Review Needed"))</f>
        <v/>
      </c>
      <c r="N13" s="24">
        <f>IF(OR($A13="",$F13=""),"",IFERROR(MAX(0,$F13-IF(ISNUMBER($H13),$H13,0)),""))</f>
        <v/>
      </c>
      <c r="O13" s="12">
        <f>IF($A13="","",IFERROR(IF(OR($E13="",$N13="",$N13&lt;=0,$E13&gt;=Assumptions!$B$4),"",Assumptions!$B$4-$E13),""))</f>
        <v/>
      </c>
      <c r="P13" s="19" t="inlineStr">
        <is>
          <t>Exactly at the due-soon boundary.</t>
        </is>
      </c>
    </row>
    <row r="14" ht="23" customHeight="1">
      <c r="A14" s="19" t="inlineStr">
        <is>
          <t>SAMPLE-POL-1009</t>
        </is>
      </c>
      <c r="B14" s="19" t="inlineStr">
        <is>
          <t>Fictional Paper Comet Printing LLC</t>
        </is>
      </c>
      <c r="C14" s="19" t="inlineStr">
        <is>
          <t>Fictional Cedar Arch Indemnity</t>
        </is>
      </c>
      <c r="D14" s="20" t="n">
        <v>24</v>
      </c>
      <c r="E14" s="21" t="n">
        <v>46291</v>
      </c>
      <c r="F14" s="22" t="n">
        <v>3300</v>
      </c>
      <c r="G14" s="21" t="n"/>
      <c r="H14" s="22" t="n"/>
      <c r="I14" s="19" t="n"/>
      <c r="J14" s="19" t="n"/>
      <c r="K14" s="19" t="inlineStr">
        <is>
          <t>Fictional Riley Brook</t>
        </is>
      </c>
      <c r="L14" s="19" t="inlineStr">
        <is>
          <t>Not Needed</t>
        </is>
      </c>
      <c r="M14" s="25">
        <f>IF($A14="","",IFERROR(IF(OR($E14="",$F14="",AND(ISNUMBER($H14),$H14&gt;0,$G14=""),AND($G14&lt;&gt;"",NOT(ISNUMBER($H14)))),"Review Needed",IF(AND(ISNUMBER($H14),$H14&gt;=$F14-Assumptions!$B$8),"Paid",IF(AND(ISNUMBER($H14),$H14&gt;0),"Partial",IF($E14&lt;Assumptions!$B$4,"Past Due",IF($E14&lt;=Assumptions!$B$4+Assumptions!$B$7,"Due Soon","Scheduled"))))),"Review Needed"))</f>
        <v/>
      </c>
      <c r="N14" s="18">
        <f>IF(OR($A14="",$F14=""),"",IFERROR(MAX(0,$F14-IF(ISNUMBER($H14),$H14,0)),""))</f>
        <v/>
      </c>
      <c r="O14" s="9">
        <f>IF($A14="","",IFERROR(IF(OR($E14="",$N14="",$N14&lt;=0,$E14&gt;=Assumptions!$B$4),"",Assumptions!$B$4-$E14),""))</f>
        <v/>
      </c>
      <c r="P14" s="19" t="inlineStr">
        <is>
          <t>One day beyond the due-soon boundary.</t>
        </is>
      </c>
    </row>
    <row r="15" ht="23" customHeight="1">
      <c r="A15" s="19" t="n"/>
      <c r="B15" s="19" t="n"/>
      <c r="C15" s="19" t="n"/>
      <c r="D15" s="20" t="n"/>
      <c r="E15" s="21" t="n"/>
      <c r="F15" s="22" t="n"/>
      <c r="G15" s="21" t="n"/>
      <c r="H15" s="22" t="n"/>
      <c r="I15" s="19" t="n"/>
      <c r="J15" s="19" t="n"/>
      <c r="K15" s="19" t="n"/>
      <c r="L15" s="19" t="n"/>
      <c r="M15" s="23">
        <f>IF($A15="","",IFERROR(IF(OR($E15="",$F15="",AND(ISNUMBER($H15),$H15&gt;0,$G15=""),AND($G15&lt;&gt;"",NOT(ISNUMBER($H15)))),"Review Needed",IF(AND(ISNUMBER($H15),$H15&gt;=$F15-Assumptions!$B$8),"Paid",IF(AND(ISNUMBER($H15),$H15&gt;0),"Partial",IF($E15&lt;Assumptions!$B$4,"Past Due",IF($E15&lt;=Assumptions!$B$4+Assumptions!$B$7,"Due Soon","Scheduled"))))),"Review Needed"))</f>
        <v/>
      </c>
      <c r="N15" s="24">
        <f>IF(OR($A15="",$F15=""),"",IFERROR(MAX(0,$F15-IF(ISNUMBER($H15),$H15,0)),""))</f>
        <v/>
      </c>
      <c r="O15" s="12">
        <f>IF($A15="","",IFERROR(IF(OR($E15="",$N15="",$N15&lt;=0,$E15&gt;=Assumptions!$B$4),"",Assumptions!$B$4-$E15),""))</f>
        <v/>
      </c>
      <c r="P15" s="19" t="n"/>
    </row>
    <row r="16" ht="23" customHeight="1">
      <c r="A16" s="19" t="n"/>
      <c r="B16" s="19" t="n"/>
      <c r="C16" s="19" t="n"/>
      <c r="D16" s="20" t="n"/>
      <c r="E16" s="21" t="n"/>
      <c r="F16" s="22" t="n"/>
      <c r="G16" s="21" t="n"/>
      <c r="H16" s="22" t="n"/>
      <c r="I16" s="19" t="n"/>
      <c r="J16" s="19" t="n"/>
      <c r="K16" s="19" t="n"/>
      <c r="L16" s="19" t="n"/>
      <c r="M16" s="25">
        <f>IF($A16="","",IFERROR(IF(OR($E16="",$F16="",AND(ISNUMBER($H16),$H16&gt;0,$G16=""),AND($G16&lt;&gt;"",NOT(ISNUMBER($H16)))),"Review Needed",IF(AND(ISNUMBER($H16),$H16&gt;=$F16-Assumptions!$B$8),"Paid",IF(AND(ISNUMBER($H16),$H16&gt;0),"Partial",IF($E16&lt;Assumptions!$B$4,"Past Due",IF($E16&lt;=Assumptions!$B$4+Assumptions!$B$7,"Due Soon","Scheduled"))))),"Review Needed"))</f>
        <v/>
      </c>
      <c r="N16" s="18">
        <f>IF(OR($A16="",$F16=""),"",IFERROR(MAX(0,$F16-IF(ISNUMBER($H16),$H16,0)),""))</f>
        <v/>
      </c>
      <c r="O16" s="9">
        <f>IF($A16="","",IFERROR(IF(OR($E16="",$N16="",$N16&lt;=0,$E16&gt;=Assumptions!$B$4),"",Assumptions!$B$4-$E16),""))</f>
        <v/>
      </c>
      <c r="P16" s="19" t="n"/>
    </row>
    <row r="17" ht="23" customHeight="1">
      <c r="A17" s="19" t="n"/>
      <c r="B17" s="19" t="n"/>
      <c r="C17" s="19" t="n"/>
      <c r="D17" s="20" t="n"/>
      <c r="E17" s="21" t="n"/>
      <c r="F17" s="22" t="n"/>
      <c r="G17" s="21" t="n"/>
      <c r="H17" s="22" t="n"/>
      <c r="I17" s="19" t="n"/>
      <c r="J17" s="19" t="n"/>
      <c r="K17" s="19" t="n"/>
      <c r="L17" s="19" t="n"/>
      <c r="M17" s="23">
        <f>IF($A17="","",IFERROR(IF(OR($E17="",$F17="",AND(ISNUMBER($H17),$H17&gt;0,$G17=""),AND($G17&lt;&gt;"",NOT(ISNUMBER($H17)))),"Review Needed",IF(AND(ISNUMBER($H17),$H17&gt;=$F17-Assumptions!$B$8),"Paid",IF(AND(ISNUMBER($H17),$H17&gt;0),"Partial",IF($E17&lt;Assumptions!$B$4,"Past Due",IF($E17&lt;=Assumptions!$B$4+Assumptions!$B$7,"Due Soon","Scheduled"))))),"Review Needed"))</f>
        <v/>
      </c>
      <c r="N17" s="24">
        <f>IF(OR($A17="",$F17=""),"",IFERROR(MAX(0,$F17-IF(ISNUMBER($H17),$H17,0)),""))</f>
        <v/>
      </c>
      <c r="O17" s="12">
        <f>IF($A17="","",IFERROR(IF(OR($E17="",$N17="",$N17&lt;=0,$E17&gt;=Assumptions!$B$4),"",Assumptions!$B$4-$E17),""))</f>
        <v/>
      </c>
      <c r="P17" s="19" t="n"/>
    </row>
    <row r="18" ht="23" customHeight="1">
      <c r="A18" s="19" t="n"/>
      <c r="B18" s="19" t="n"/>
      <c r="C18" s="19" t="n"/>
      <c r="D18" s="20" t="n"/>
      <c r="E18" s="21" t="n"/>
      <c r="F18" s="22" t="n"/>
      <c r="G18" s="21" t="n"/>
      <c r="H18" s="22" t="n"/>
      <c r="I18" s="19" t="n"/>
      <c r="J18" s="19" t="n"/>
      <c r="K18" s="19" t="n"/>
      <c r="L18" s="19" t="n"/>
      <c r="M18" s="25">
        <f>IF($A18="","",IFERROR(IF(OR($E18="",$F18="",AND(ISNUMBER($H18),$H18&gt;0,$G18=""),AND($G18&lt;&gt;"",NOT(ISNUMBER($H18)))),"Review Needed",IF(AND(ISNUMBER($H18),$H18&gt;=$F18-Assumptions!$B$8),"Paid",IF(AND(ISNUMBER($H18),$H18&gt;0),"Partial",IF($E18&lt;Assumptions!$B$4,"Past Due",IF($E18&lt;=Assumptions!$B$4+Assumptions!$B$7,"Due Soon","Scheduled"))))),"Review Needed"))</f>
        <v/>
      </c>
      <c r="N18" s="18">
        <f>IF(OR($A18="",$F18=""),"",IFERROR(MAX(0,$F18-IF(ISNUMBER($H18),$H18,0)),""))</f>
        <v/>
      </c>
      <c r="O18" s="9">
        <f>IF($A18="","",IFERROR(IF(OR($E18="",$N18="",$N18&lt;=0,$E18&gt;=Assumptions!$B$4),"",Assumptions!$B$4-$E18),""))</f>
        <v/>
      </c>
      <c r="P18" s="19" t="n"/>
    </row>
    <row r="19" ht="23" customHeight="1">
      <c r="A19" s="19" t="n"/>
      <c r="B19" s="19" t="n"/>
      <c r="C19" s="19" t="n"/>
      <c r="D19" s="20" t="n"/>
      <c r="E19" s="21" t="n"/>
      <c r="F19" s="22" t="n"/>
      <c r="G19" s="21" t="n"/>
      <c r="H19" s="22" t="n"/>
      <c r="I19" s="19" t="n"/>
      <c r="J19" s="19" t="n"/>
      <c r="K19" s="19" t="n"/>
      <c r="L19" s="19" t="n"/>
      <c r="M19" s="23">
        <f>IF($A19="","",IFERROR(IF(OR($E19="",$F19="",AND(ISNUMBER($H19),$H19&gt;0,$G19=""),AND($G19&lt;&gt;"",NOT(ISNUMBER($H19)))),"Review Needed",IF(AND(ISNUMBER($H19),$H19&gt;=$F19-Assumptions!$B$8),"Paid",IF(AND(ISNUMBER($H19),$H19&gt;0),"Partial",IF($E19&lt;Assumptions!$B$4,"Past Due",IF($E19&lt;=Assumptions!$B$4+Assumptions!$B$7,"Due Soon","Scheduled"))))),"Review Needed"))</f>
        <v/>
      </c>
      <c r="N19" s="24">
        <f>IF(OR($A19="",$F19=""),"",IFERROR(MAX(0,$F19-IF(ISNUMBER($H19),$H19,0)),""))</f>
        <v/>
      </c>
      <c r="O19" s="12">
        <f>IF($A19="","",IFERROR(IF(OR($E19="",$N19="",$N19&lt;=0,$E19&gt;=Assumptions!$B$4),"",Assumptions!$B$4-$E19),""))</f>
        <v/>
      </c>
      <c r="P19" s="19" t="n"/>
    </row>
    <row r="20" ht="23" customHeight="1">
      <c r="A20" s="19" t="n"/>
      <c r="B20" s="19" t="n"/>
      <c r="C20" s="19" t="n"/>
      <c r="D20" s="20" t="n"/>
      <c r="E20" s="21" t="n"/>
      <c r="F20" s="22" t="n"/>
      <c r="G20" s="21" t="n"/>
      <c r="H20" s="22" t="n"/>
      <c r="I20" s="19" t="n"/>
      <c r="J20" s="19" t="n"/>
      <c r="K20" s="19" t="n"/>
      <c r="L20" s="19" t="n"/>
      <c r="M20" s="25">
        <f>IF($A20="","",IFERROR(IF(OR($E20="",$F20="",AND(ISNUMBER($H20),$H20&gt;0,$G20=""),AND($G20&lt;&gt;"",NOT(ISNUMBER($H20)))),"Review Needed",IF(AND(ISNUMBER($H20),$H20&gt;=$F20-Assumptions!$B$8),"Paid",IF(AND(ISNUMBER($H20),$H20&gt;0),"Partial",IF($E20&lt;Assumptions!$B$4,"Past Due",IF($E20&lt;=Assumptions!$B$4+Assumptions!$B$7,"Due Soon","Scheduled"))))),"Review Needed"))</f>
        <v/>
      </c>
      <c r="N20" s="18">
        <f>IF(OR($A20="",$F20=""),"",IFERROR(MAX(0,$F20-IF(ISNUMBER($H20),$H20,0)),""))</f>
        <v/>
      </c>
      <c r="O20" s="9">
        <f>IF($A20="","",IFERROR(IF(OR($E20="",$N20="",$N20&lt;=0,$E20&gt;=Assumptions!$B$4),"",Assumptions!$B$4-$E20),""))</f>
        <v/>
      </c>
      <c r="P20" s="19" t="n"/>
    </row>
    <row r="21" ht="23" customHeight="1">
      <c r="A21" s="19" t="n"/>
      <c r="B21" s="19" t="n"/>
      <c r="C21" s="19" t="n"/>
      <c r="D21" s="20" t="n"/>
      <c r="E21" s="21" t="n"/>
      <c r="F21" s="22" t="n"/>
      <c r="G21" s="21" t="n"/>
      <c r="H21" s="22" t="n"/>
      <c r="I21" s="19" t="n"/>
      <c r="J21" s="19" t="n"/>
      <c r="K21" s="19" t="n"/>
      <c r="L21" s="19" t="n"/>
      <c r="M21" s="23">
        <f>IF($A21="","",IFERROR(IF(OR($E21="",$F21="",AND(ISNUMBER($H21),$H21&gt;0,$G21=""),AND($G21&lt;&gt;"",NOT(ISNUMBER($H21)))),"Review Needed",IF(AND(ISNUMBER($H21),$H21&gt;=$F21-Assumptions!$B$8),"Paid",IF(AND(ISNUMBER($H21),$H21&gt;0),"Partial",IF($E21&lt;Assumptions!$B$4,"Past Due",IF($E21&lt;=Assumptions!$B$4+Assumptions!$B$7,"Due Soon","Scheduled"))))),"Review Needed"))</f>
        <v/>
      </c>
      <c r="N21" s="24">
        <f>IF(OR($A21="",$F21=""),"",IFERROR(MAX(0,$F21-IF(ISNUMBER($H21),$H21,0)),""))</f>
        <v/>
      </c>
      <c r="O21" s="12">
        <f>IF($A21="","",IFERROR(IF(OR($E21="",$N21="",$N21&lt;=0,$E21&gt;=Assumptions!$B$4),"",Assumptions!$B$4-$E21),""))</f>
        <v/>
      </c>
      <c r="P21" s="19" t="n"/>
    </row>
    <row r="22" ht="23" customHeight="1">
      <c r="A22" s="19" t="n"/>
      <c r="B22" s="19" t="n"/>
      <c r="C22" s="19" t="n"/>
      <c r="D22" s="20" t="n"/>
      <c r="E22" s="21" t="n"/>
      <c r="F22" s="22" t="n"/>
      <c r="G22" s="21" t="n"/>
      <c r="H22" s="22" t="n"/>
      <c r="I22" s="19" t="n"/>
      <c r="J22" s="19" t="n"/>
      <c r="K22" s="19" t="n"/>
      <c r="L22" s="19" t="n"/>
      <c r="M22" s="25">
        <f>IF($A22="","",IFERROR(IF(OR($E22="",$F22="",AND(ISNUMBER($H22),$H22&gt;0,$G22=""),AND($G22&lt;&gt;"",NOT(ISNUMBER($H22)))),"Review Needed",IF(AND(ISNUMBER($H22),$H22&gt;=$F22-Assumptions!$B$8),"Paid",IF(AND(ISNUMBER($H22),$H22&gt;0),"Partial",IF($E22&lt;Assumptions!$B$4,"Past Due",IF($E22&lt;=Assumptions!$B$4+Assumptions!$B$7,"Due Soon","Scheduled"))))),"Review Needed"))</f>
        <v/>
      </c>
      <c r="N22" s="18">
        <f>IF(OR($A22="",$F22=""),"",IFERROR(MAX(0,$F22-IF(ISNUMBER($H22),$H22,0)),""))</f>
        <v/>
      </c>
      <c r="O22" s="9">
        <f>IF($A22="","",IFERROR(IF(OR($E22="",$N22="",$N22&lt;=0,$E22&gt;=Assumptions!$B$4),"",Assumptions!$B$4-$E22),""))</f>
        <v/>
      </c>
      <c r="P22" s="19" t="n"/>
    </row>
    <row r="23" ht="23" customHeight="1">
      <c r="A23" s="19" t="n"/>
      <c r="B23" s="19" t="n"/>
      <c r="C23" s="19" t="n"/>
      <c r="D23" s="20" t="n"/>
      <c r="E23" s="21" t="n"/>
      <c r="F23" s="22" t="n"/>
      <c r="G23" s="21" t="n"/>
      <c r="H23" s="22" t="n"/>
      <c r="I23" s="19" t="n"/>
      <c r="J23" s="19" t="n"/>
      <c r="K23" s="19" t="n"/>
      <c r="L23" s="19" t="n"/>
      <c r="M23" s="23">
        <f>IF($A23="","",IFERROR(IF(OR($E23="",$F23="",AND(ISNUMBER($H23),$H23&gt;0,$G23=""),AND($G23&lt;&gt;"",NOT(ISNUMBER($H23)))),"Review Needed",IF(AND(ISNUMBER($H23),$H23&gt;=$F23-Assumptions!$B$8),"Paid",IF(AND(ISNUMBER($H23),$H23&gt;0),"Partial",IF($E23&lt;Assumptions!$B$4,"Past Due",IF($E23&lt;=Assumptions!$B$4+Assumptions!$B$7,"Due Soon","Scheduled"))))),"Review Needed"))</f>
        <v/>
      </c>
      <c r="N23" s="24">
        <f>IF(OR($A23="",$F23=""),"",IFERROR(MAX(0,$F23-IF(ISNUMBER($H23),$H23,0)),""))</f>
        <v/>
      </c>
      <c r="O23" s="12">
        <f>IF($A23="","",IFERROR(IF(OR($E23="",$N23="",$N23&lt;=0,$E23&gt;=Assumptions!$B$4),"",Assumptions!$B$4-$E23),""))</f>
        <v/>
      </c>
      <c r="P23" s="19" t="n"/>
    </row>
    <row r="24" ht="23" customHeight="1">
      <c r="A24" s="19" t="n"/>
      <c r="B24" s="19" t="n"/>
      <c r="C24" s="19" t="n"/>
      <c r="D24" s="20" t="n"/>
      <c r="E24" s="21" t="n"/>
      <c r="F24" s="22" t="n"/>
      <c r="G24" s="21" t="n"/>
      <c r="H24" s="22" t="n"/>
      <c r="I24" s="19" t="n"/>
      <c r="J24" s="19" t="n"/>
      <c r="K24" s="19" t="n"/>
      <c r="L24" s="19" t="n"/>
      <c r="M24" s="25">
        <f>IF($A24="","",IFERROR(IF(OR($E24="",$F24="",AND(ISNUMBER($H24),$H24&gt;0,$G24=""),AND($G24&lt;&gt;"",NOT(ISNUMBER($H24)))),"Review Needed",IF(AND(ISNUMBER($H24),$H24&gt;=$F24-Assumptions!$B$8),"Paid",IF(AND(ISNUMBER($H24),$H24&gt;0),"Partial",IF($E24&lt;Assumptions!$B$4,"Past Due",IF($E24&lt;=Assumptions!$B$4+Assumptions!$B$7,"Due Soon","Scheduled"))))),"Review Needed"))</f>
        <v/>
      </c>
      <c r="N24" s="18">
        <f>IF(OR($A24="",$F24=""),"",IFERROR(MAX(0,$F24-IF(ISNUMBER($H24),$H24,0)),""))</f>
        <v/>
      </c>
      <c r="O24" s="9">
        <f>IF($A24="","",IFERROR(IF(OR($E24="",$N24="",$N24&lt;=0,$E24&gt;=Assumptions!$B$4),"",Assumptions!$B$4-$E24),""))</f>
        <v/>
      </c>
      <c r="P24" s="19" t="n"/>
    </row>
    <row r="25" ht="23" customHeight="1">
      <c r="A25" s="19" t="n"/>
      <c r="B25" s="19" t="n"/>
      <c r="C25" s="19" t="n"/>
      <c r="D25" s="20" t="n"/>
      <c r="E25" s="21" t="n"/>
      <c r="F25" s="22" t="n"/>
      <c r="G25" s="21" t="n"/>
      <c r="H25" s="22" t="n"/>
      <c r="I25" s="19" t="n"/>
      <c r="J25" s="19" t="n"/>
      <c r="K25" s="19" t="n"/>
      <c r="L25" s="19" t="n"/>
      <c r="M25" s="23">
        <f>IF($A25="","",IFERROR(IF(OR($E25="",$F25="",AND(ISNUMBER($H25),$H25&gt;0,$G25=""),AND($G25&lt;&gt;"",NOT(ISNUMBER($H25)))),"Review Needed",IF(AND(ISNUMBER($H25),$H25&gt;=$F25-Assumptions!$B$8),"Paid",IF(AND(ISNUMBER($H25),$H25&gt;0),"Partial",IF($E25&lt;Assumptions!$B$4,"Past Due",IF($E25&lt;=Assumptions!$B$4+Assumptions!$B$7,"Due Soon","Scheduled"))))),"Review Needed"))</f>
        <v/>
      </c>
      <c r="N25" s="24">
        <f>IF(OR($A25="",$F25=""),"",IFERROR(MAX(0,$F25-IF(ISNUMBER($H25),$H25,0)),""))</f>
        <v/>
      </c>
      <c r="O25" s="12">
        <f>IF($A25="","",IFERROR(IF(OR($E25="",$N25="",$N25&lt;=0,$E25&gt;=Assumptions!$B$4),"",Assumptions!$B$4-$E25),""))</f>
        <v/>
      </c>
      <c r="P25" s="19" t="n"/>
    </row>
    <row r="26" ht="23" customHeight="1">
      <c r="A26" s="19" t="n"/>
      <c r="B26" s="19" t="n"/>
      <c r="C26" s="19" t="n"/>
      <c r="D26" s="20" t="n"/>
      <c r="E26" s="21" t="n"/>
      <c r="F26" s="22" t="n"/>
      <c r="G26" s="21" t="n"/>
      <c r="H26" s="22" t="n"/>
      <c r="I26" s="19" t="n"/>
      <c r="J26" s="19" t="n"/>
      <c r="K26" s="19" t="n"/>
      <c r="L26" s="19" t="n"/>
      <c r="M26" s="25">
        <f>IF($A26="","",IFERROR(IF(OR($E26="",$F26="",AND(ISNUMBER($H26),$H26&gt;0,$G26=""),AND($G26&lt;&gt;"",NOT(ISNUMBER($H26)))),"Review Needed",IF(AND(ISNUMBER($H26),$H26&gt;=$F26-Assumptions!$B$8),"Paid",IF(AND(ISNUMBER($H26),$H26&gt;0),"Partial",IF($E26&lt;Assumptions!$B$4,"Past Due",IF($E26&lt;=Assumptions!$B$4+Assumptions!$B$7,"Due Soon","Scheduled"))))),"Review Needed"))</f>
        <v/>
      </c>
      <c r="N26" s="18">
        <f>IF(OR($A26="",$F26=""),"",IFERROR(MAX(0,$F26-IF(ISNUMBER($H26),$H26,0)),""))</f>
        <v/>
      </c>
      <c r="O26" s="9">
        <f>IF($A26="","",IFERROR(IF(OR($E26="",$N26="",$N26&lt;=0,$E26&gt;=Assumptions!$B$4),"",Assumptions!$B$4-$E26),""))</f>
        <v/>
      </c>
      <c r="P26" s="19" t="n"/>
    </row>
    <row r="27" ht="23" customHeight="1">
      <c r="A27" s="19" t="n"/>
      <c r="B27" s="19" t="n"/>
      <c r="C27" s="19" t="n"/>
      <c r="D27" s="20" t="n"/>
      <c r="E27" s="21" t="n"/>
      <c r="F27" s="22" t="n"/>
      <c r="G27" s="21" t="n"/>
      <c r="H27" s="22" t="n"/>
      <c r="I27" s="19" t="n"/>
      <c r="J27" s="19" t="n"/>
      <c r="K27" s="19" t="n"/>
      <c r="L27" s="19" t="n"/>
      <c r="M27" s="23">
        <f>IF($A27="","",IFERROR(IF(OR($E27="",$F27="",AND(ISNUMBER($H27),$H27&gt;0,$G27=""),AND($G27&lt;&gt;"",NOT(ISNUMBER($H27)))),"Review Needed",IF(AND(ISNUMBER($H27),$H27&gt;=$F27-Assumptions!$B$8),"Paid",IF(AND(ISNUMBER($H27),$H27&gt;0),"Partial",IF($E27&lt;Assumptions!$B$4,"Past Due",IF($E27&lt;=Assumptions!$B$4+Assumptions!$B$7,"Due Soon","Scheduled"))))),"Review Needed"))</f>
        <v/>
      </c>
      <c r="N27" s="24">
        <f>IF(OR($A27="",$F27=""),"",IFERROR(MAX(0,$F27-IF(ISNUMBER($H27),$H27,0)),""))</f>
        <v/>
      </c>
      <c r="O27" s="12">
        <f>IF($A27="","",IFERROR(IF(OR($E27="",$N27="",$N27&lt;=0,$E27&gt;=Assumptions!$B$4),"",Assumptions!$B$4-$E27),""))</f>
        <v/>
      </c>
      <c r="P27" s="19" t="n"/>
    </row>
    <row r="28" ht="23" customHeight="1">
      <c r="A28" s="19" t="n"/>
      <c r="B28" s="19" t="n"/>
      <c r="C28" s="19" t="n"/>
      <c r="D28" s="20" t="n"/>
      <c r="E28" s="21" t="n"/>
      <c r="F28" s="22" t="n"/>
      <c r="G28" s="21" t="n"/>
      <c r="H28" s="22" t="n"/>
      <c r="I28" s="19" t="n"/>
      <c r="J28" s="19" t="n"/>
      <c r="K28" s="19" t="n"/>
      <c r="L28" s="19" t="n"/>
      <c r="M28" s="25">
        <f>IF($A28="","",IFERROR(IF(OR($E28="",$F28="",AND(ISNUMBER($H28),$H28&gt;0,$G28=""),AND($G28&lt;&gt;"",NOT(ISNUMBER($H28)))),"Review Needed",IF(AND(ISNUMBER($H28),$H28&gt;=$F28-Assumptions!$B$8),"Paid",IF(AND(ISNUMBER($H28),$H28&gt;0),"Partial",IF($E28&lt;Assumptions!$B$4,"Past Due",IF($E28&lt;=Assumptions!$B$4+Assumptions!$B$7,"Due Soon","Scheduled"))))),"Review Needed"))</f>
        <v/>
      </c>
      <c r="N28" s="18">
        <f>IF(OR($A28="",$F28=""),"",IFERROR(MAX(0,$F28-IF(ISNUMBER($H28),$H28,0)),""))</f>
        <v/>
      </c>
      <c r="O28" s="9">
        <f>IF($A28="","",IFERROR(IF(OR($E28="",$N28="",$N28&lt;=0,$E28&gt;=Assumptions!$B$4),"",Assumptions!$B$4-$E28),""))</f>
        <v/>
      </c>
      <c r="P28" s="19" t="n"/>
    </row>
    <row r="29" ht="23" customHeight="1">
      <c r="A29" s="19" t="n"/>
      <c r="B29" s="19" t="n"/>
      <c r="C29" s="19" t="n"/>
      <c r="D29" s="20" t="n"/>
      <c r="E29" s="21" t="n"/>
      <c r="F29" s="22" t="n"/>
      <c r="G29" s="21" t="n"/>
      <c r="H29" s="22" t="n"/>
      <c r="I29" s="19" t="n"/>
      <c r="J29" s="19" t="n"/>
      <c r="K29" s="19" t="n"/>
      <c r="L29" s="19" t="n"/>
      <c r="M29" s="23">
        <f>IF($A29="","",IFERROR(IF(OR($E29="",$F29="",AND(ISNUMBER($H29),$H29&gt;0,$G29=""),AND($G29&lt;&gt;"",NOT(ISNUMBER($H29)))),"Review Needed",IF(AND(ISNUMBER($H29),$H29&gt;=$F29-Assumptions!$B$8),"Paid",IF(AND(ISNUMBER($H29),$H29&gt;0),"Partial",IF($E29&lt;Assumptions!$B$4,"Past Due",IF($E29&lt;=Assumptions!$B$4+Assumptions!$B$7,"Due Soon","Scheduled"))))),"Review Needed"))</f>
        <v/>
      </c>
      <c r="N29" s="24">
        <f>IF(OR($A29="",$F29=""),"",IFERROR(MAX(0,$F29-IF(ISNUMBER($H29),$H29,0)),""))</f>
        <v/>
      </c>
      <c r="O29" s="12">
        <f>IF($A29="","",IFERROR(IF(OR($E29="",$N29="",$N29&lt;=0,$E29&gt;=Assumptions!$B$4),"",Assumptions!$B$4-$E29),""))</f>
        <v/>
      </c>
      <c r="P29" s="19" t="n"/>
    </row>
    <row r="30" ht="23" customHeight="1">
      <c r="A30" s="19" t="n"/>
      <c r="B30" s="19" t="n"/>
      <c r="C30" s="19" t="n"/>
      <c r="D30" s="20" t="n"/>
      <c r="E30" s="21" t="n"/>
      <c r="F30" s="22" t="n"/>
      <c r="G30" s="21" t="n"/>
      <c r="H30" s="22" t="n"/>
      <c r="I30" s="19" t="n"/>
      <c r="J30" s="19" t="n"/>
      <c r="K30" s="19" t="n"/>
      <c r="L30" s="19" t="n"/>
      <c r="M30" s="25">
        <f>IF($A30="","",IFERROR(IF(OR($E30="",$F30="",AND(ISNUMBER($H30),$H30&gt;0,$G30=""),AND($G30&lt;&gt;"",NOT(ISNUMBER($H30)))),"Review Needed",IF(AND(ISNUMBER($H30),$H30&gt;=$F30-Assumptions!$B$8),"Paid",IF(AND(ISNUMBER($H30),$H30&gt;0),"Partial",IF($E30&lt;Assumptions!$B$4,"Past Due",IF($E30&lt;=Assumptions!$B$4+Assumptions!$B$7,"Due Soon","Scheduled"))))),"Review Needed"))</f>
        <v/>
      </c>
      <c r="N30" s="18">
        <f>IF(OR($A30="",$F30=""),"",IFERROR(MAX(0,$F30-IF(ISNUMBER($H30),$H30,0)),""))</f>
        <v/>
      </c>
      <c r="O30" s="9">
        <f>IF($A30="","",IFERROR(IF(OR($E30="",$N30="",$N30&lt;=0,$E30&gt;=Assumptions!$B$4),"",Assumptions!$B$4-$E30),""))</f>
        <v/>
      </c>
      <c r="P30" s="19" t="n"/>
    </row>
    <row r="31" ht="23" customHeight="1">
      <c r="A31" s="19" t="n"/>
      <c r="B31" s="19" t="n"/>
      <c r="C31" s="19" t="n"/>
      <c r="D31" s="20" t="n"/>
      <c r="E31" s="21" t="n"/>
      <c r="F31" s="22" t="n"/>
      <c r="G31" s="21" t="n"/>
      <c r="H31" s="22" t="n"/>
      <c r="I31" s="19" t="n"/>
      <c r="J31" s="19" t="n"/>
      <c r="K31" s="19" t="n"/>
      <c r="L31" s="19" t="n"/>
      <c r="M31" s="23">
        <f>IF($A31="","",IFERROR(IF(OR($E31="",$F31="",AND(ISNUMBER($H31),$H31&gt;0,$G31=""),AND($G31&lt;&gt;"",NOT(ISNUMBER($H31)))),"Review Needed",IF(AND(ISNUMBER($H31),$H31&gt;=$F31-Assumptions!$B$8),"Paid",IF(AND(ISNUMBER($H31),$H31&gt;0),"Partial",IF($E31&lt;Assumptions!$B$4,"Past Due",IF($E31&lt;=Assumptions!$B$4+Assumptions!$B$7,"Due Soon","Scheduled"))))),"Review Needed"))</f>
        <v/>
      </c>
      <c r="N31" s="24">
        <f>IF(OR($A31="",$F31=""),"",IFERROR(MAX(0,$F31-IF(ISNUMBER($H31),$H31,0)),""))</f>
        <v/>
      </c>
      <c r="O31" s="12">
        <f>IF($A31="","",IFERROR(IF(OR($E31="",$N31="",$N31&lt;=0,$E31&gt;=Assumptions!$B$4),"",Assumptions!$B$4-$E31),""))</f>
        <v/>
      </c>
      <c r="P31" s="19" t="n"/>
    </row>
    <row r="32" ht="23" customHeight="1">
      <c r="A32" s="19" t="n"/>
      <c r="B32" s="19" t="n"/>
      <c r="C32" s="19" t="n"/>
      <c r="D32" s="20" t="n"/>
      <c r="E32" s="21" t="n"/>
      <c r="F32" s="22" t="n"/>
      <c r="G32" s="21" t="n"/>
      <c r="H32" s="22" t="n"/>
      <c r="I32" s="19" t="n"/>
      <c r="J32" s="19" t="n"/>
      <c r="K32" s="19" t="n"/>
      <c r="L32" s="19" t="n"/>
      <c r="M32" s="25">
        <f>IF($A32="","",IFERROR(IF(OR($E32="",$F32="",AND(ISNUMBER($H32),$H32&gt;0,$G32=""),AND($G32&lt;&gt;"",NOT(ISNUMBER($H32)))),"Review Needed",IF(AND(ISNUMBER($H32),$H32&gt;=$F32-Assumptions!$B$8),"Paid",IF(AND(ISNUMBER($H32),$H32&gt;0),"Partial",IF($E32&lt;Assumptions!$B$4,"Past Due",IF($E32&lt;=Assumptions!$B$4+Assumptions!$B$7,"Due Soon","Scheduled"))))),"Review Needed"))</f>
        <v/>
      </c>
      <c r="N32" s="18">
        <f>IF(OR($A32="",$F32=""),"",IFERROR(MAX(0,$F32-IF(ISNUMBER($H32),$H32,0)),""))</f>
        <v/>
      </c>
      <c r="O32" s="9">
        <f>IF($A32="","",IFERROR(IF(OR($E32="",$N32="",$N32&lt;=0,$E32&gt;=Assumptions!$B$4),"",Assumptions!$B$4-$E32),""))</f>
        <v/>
      </c>
      <c r="P32" s="19" t="n"/>
    </row>
    <row r="33" ht="23" customHeight="1">
      <c r="A33" s="19" t="n"/>
      <c r="B33" s="19" t="n"/>
      <c r="C33" s="19" t="n"/>
      <c r="D33" s="20" t="n"/>
      <c r="E33" s="21" t="n"/>
      <c r="F33" s="22" t="n"/>
      <c r="G33" s="21" t="n"/>
      <c r="H33" s="22" t="n"/>
      <c r="I33" s="19" t="n"/>
      <c r="J33" s="19" t="n"/>
      <c r="K33" s="19" t="n"/>
      <c r="L33" s="19" t="n"/>
      <c r="M33" s="23">
        <f>IF($A33="","",IFERROR(IF(OR($E33="",$F33="",AND(ISNUMBER($H33),$H33&gt;0,$G33=""),AND($G33&lt;&gt;"",NOT(ISNUMBER($H33)))),"Review Needed",IF(AND(ISNUMBER($H33),$H33&gt;=$F33-Assumptions!$B$8),"Paid",IF(AND(ISNUMBER($H33),$H33&gt;0),"Partial",IF($E33&lt;Assumptions!$B$4,"Past Due",IF($E33&lt;=Assumptions!$B$4+Assumptions!$B$7,"Due Soon","Scheduled"))))),"Review Needed"))</f>
        <v/>
      </c>
      <c r="N33" s="24">
        <f>IF(OR($A33="",$F33=""),"",IFERROR(MAX(0,$F33-IF(ISNUMBER($H33),$H33,0)),""))</f>
        <v/>
      </c>
      <c r="O33" s="12">
        <f>IF($A33="","",IFERROR(IF(OR($E33="",$N33="",$N33&lt;=0,$E33&gt;=Assumptions!$B$4),"",Assumptions!$B$4-$E33),""))</f>
        <v/>
      </c>
      <c r="P33" s="19" t="n"/>
    </row>
    <row r="34" ht="23" customHeight="1">
      <c r="A34" s="19" t="n"/>
      <c r="B34" s="19" t="n"/>
      <c r="C34" s="19" t="n"/>
      <c r="D34" s="20" t="n"/>
      <c r="E34" s="21" t="n"/>
      <c r="F34" s="22" t="n"/>
      <c r="G34" s="21" t="n"/>
      <c r="H34" s="22" t="n"/>
      <c r="I34" s="19" t="n"/>
      <c r="J34" s="19" t="n"/>
      <c r="K34" s="19" t="n"/>
      <c r="L34" s="19" t="n"/>
      <c r="M34" s="25">
        <f>IF($A34="","",IFERROR(IF(OR($E34="",$F34="",AND(ISNUMBER($H34),$H34&gt;0,$G34=""),AND($G34&lt;&gt;"",NOT(ISNUMBER($H34)))),"Review Needed",IF(AND(ISNUMBER($H34),$H34&gt;=$F34-Assumptions!$B$8),"Paid",IF(AND(ISNUMBER($H34),$H34&gt;0),"Partial",IF($E34&lt;Assumptions!$B$4,"Past Due",IF($E34&lt;=Assumptions!$B$4+Assumptions!$B$7,"Due Soon","Scheduled"))))),"Review Needed"))</f>
        <v/>
      </c>
      <c r="N34" s="18">
        <f>IF(OR($A34="",$F34=""),"",IFERROR(MAX(0,$F34-IF(ISNUMBER($H34),$H34,0)),""))</f>
        <v/>
      </c>
      <c r="O34" s="9">
        <f>IF($A34="","",IFERROR(IF(OR($E34="",$N34="",$N34&lt;=0,$E34&gt;=Assumptions!$B$4),"",Assumptions!$B$4-$E34),""))</f>
        <v/>
      </c>
      <c r="P34" s="19" t="n"/>
    </row>
    <row r="35" ht="23" customHeight="1">
      <c r="A35" s="19" t="n"/>
      <c r="B35" s="19" t="n"/>
      <c r="C35" s="19" t="n"/>
      <c r="D35" s="20" t="n"/>
      <c r="E35" s="21" t="n"/>
      <c r="F35" s="22" t="n"/>
      <c r="G35" s="21" t="n"/>
      <c r="H35" s="22" t="n"/>
      <c r="I35" s="19" t="n"/>
      <c r="J35" s="19" t="n"/>
      <c r="K35" s="19" t="n"/>
      <c r="L35" s="19" t="n"/>
      <c r="M35" s="23">
        <f>IF($A35="","",IFERROR(IF(OR($E35="",$F35="",AND(ISNUMBER($H35),$H35&gt;0,$G35=""),AND($G35&lt;&gt;"",NOT(ISNUMBER($H35)))),"Review Needed",IF(AND(ISNUMBER($H35),$H35&gt;=$F35-Assumptions!$B$8),"Paid",IF(AND(ISNUMBER($H35),$H35&gt;0),"Partial",IF($E35&lt;Assumptions!$B$4,"Past Due",IF($E35&lt;=Assumptions!$B$4+Assumptions!$B$7,"Due Soon","Scheduled"))))),"Review Needed"))</f>
        <v/>
      </c>
      <c r="N35" s="24">
        <f>IF(OR($A35="",$F35=""),"",IFERROR(MAX(0,$F35-IF(ISNUMBER($H35),$H35,0)),""))</f>
        <v/>
      </c>
      <c r="O35" s="12">
        <f>IF($A35="","",IFERROR(IF(OR($E35="",$N35="",$N35&lt;=0,$E35&gt;=Assumptions!$B$4),"",Assumptions!$B$4-$E35),""))</f>
        <v/>
      </c>
      <c r="P35" s="19" t="n"/>
    </row>
    <row r="36" ht="23" customHeight="1">
      <c r="A36" s="19" t="n"/>
      <c r="B36" s="19" t="n"/>
      <c r="C36" s="19" t="n"/>
      <c r="D36" s="20" t="n"/>
      <c r="E36" s="21" t="n"/>
      <c r="F36" s="22" t="n"/>
      <c r="G36" s="21" t="n"/>
      <c r="H36" s="22" t="n"/>
      <c r="I36" s="19" t="n"/>
      <c r="J36" s="19" t="n"/>
      <c r="K36" s="19" t="n"/>
      <c r="L36" s="19" t="n"/>
      <c r="M36" s="25">
        <f>IF($A36="","",IFERROR(IF(OR($E36="",$F36="",AND(ISNUMBER($H36),$H36&gt;0,$G36=""),AND($G36&lt;&gt;"",NOT(ISNUMBER($H36)))),"Review Needed",IF(AND(ISNUMBER($H36),$H36&gt;=$F36-Assumptions!$B$8),"Paid",IF(AND(ISNUMBER($H36),$H36&gt;0),"Partial",IF($E36&lt;Assumptions!$B$4,"Past Due",IF($E36&lt;=Assumptions!$B$4+Assumptions!$B$7,"Due Soon","Scheduled"))))),"Review Needed"))</f>
        <v/>
      </c>
      <c r="N36" s="18">
        <f>IF(OR($A36="",$F36=""),"",IFERROR(MAX(0,$F36-IF(ISNUMBER($H36),$H36,0)),""))</f>
        <v/>
      </c>
      <c r="O36" s="9">
        <f>IF($A36="","",IFERROR(IF(OR($E36="",$N36="",$N36&lt;=0,$E36&gt;=Assumptions!$B$4),"",Assumptions!$B$4-$E36),""))</f>
        <v/>
      </c>
      <c r="P36" s="19" t="n"/>
    </row>
    <row r="37" ht="23" customHeight="1">
      <c r="A37" s="19" t="n"/>
      <c r="B37" s="19" t="n"/>
      <c r="C37" s="19" t="n"/>
      <c r="D37" s="20" t="n"/>
      <c r="E37" s="21" t="n"/>
      <c r="F37" s="22" t="n"/>
      <c r="G37" s="21" t="n"/>
      <c r="H37" s="22" t="n"/>
      <c r="I37" s="19" t="n"/>
      <c r="J37" s="19" t="n"/>
      <c r="K37" s="19" t="n"/>
      <c r="L37" s="19" t="n"/>
      <c r="M37" s="23">
        <f>IF($A37="","",IFERROR(IF(OR($E37="",$F37="",AND(ISNUMBER($H37),$H37&gt;0,$G37=""),AND($G37&lt;&gt;"",NOT(ISNUMBER($H37)))),"Review Needed",IF(AND(ISNUMBER($H37),$H37&gt;=$F37-Assumptions!$B$8),"Paid",IF(AND(ISNUMBER($H37),$H37&gt;0),"Partial",IF($E37&lt;Assumptions!$B$4,"Past Due",IF($E37&lt;=Assumptions!$B$4+Assumptions!$B$7,"Due Soon","Scheduled"))))),"Review Needed"))</f>
        <v/>
      </c>
      <c r="N37" s="24">
        <f>IF(OR($A37="",$F37=""),"",IFERROR(MAX(0,$F37-IF(ISNUMBER($H37),$H37,0)),""))</f>
        <v/>
      </c>
      <c r="O37" s="12">
        <f>IF($A37="","",IFERROR(IF(OR($E37="",$N37="",$N37&lt;=0,$E37&gt;=Assumptions!$B$4),"",Assumptions!$B$4-$E37),""))</f>
        <v/>
      </c>
      <c r="P37" s="19" t="n"/>
    </row>
    <row r="38" ht="23" customHeight="1">
      <c r="A38" s="19" t="n"/>
      <c r="B38" s="19" t="n"/>
      <c r="C38" s="19" t="n"/>
      <c r="D38" s="20" t="n"/>
      <c r="E38" s="21" t="n"/>
      <c r="F38" s="22" t="n"/>
      <c r="G38" s="21" t="n"/>
      <c r="H38" s="22" t="n"/>
      <c r="I38" s="19" t="n"/>
      <c r="J38" s="19" t="n"/>
      <c r="K38" s="19" t="n"/>
      <c r="L38" s="19" t="n"/>
      <c r="M38" s="25">
        <f>IF($A38="","",IFERROR(IF(OR($E38="",$F38="",AND(ISNUMBER($H38),$H38&gt;0,$G38=""),AND($G38&lt;&gt;"",NOT(ISNUMBER($H38)))),"Review Needed",IF(AND(ISNUMBER($H38),$H38&gt;=$F38-Assumptions!$B$8),"Paid",IF(AND(ISNUMBER($H38),$H38&gt;0),"Partial",IF($E38&lt;Assumptions!$B$4,"Past Due",IF($E38&lt;=Assumptions!$B$4+Assumptions!$B$7,"Due Soon","Scheduled"))))),"Review Needed"))</f>
        <v/>
      </c>
      <c r="N38" s="18">
        <f>IF(OR($A38="",$F38=""),"",IFERROR(MAX(0,$F38-IF(ISNUMBER($H38),$H38,0)),""))</f>
        <v/>
      </c>
      <c r="O38" s="9">
        <f>IF($A38="","",IFERROR(IF(OR($E38="",$N38="",$N38&lt;=0,$E38&gt;=Assumptions!$B$4),"",Assumptions!$B$4-$E38),""))</f>
        <v/>
      </c>
      <c r="P38" s="19" t="n"/>
    </row>
    <row r="39" ht="23" customHeight="1">
      <c r="A39" s="19" t="n"/>
      <c r="B39" s="19" t="n"/>
      <c r="C39" s="19" t="n"/>
      <c r="D39" s="20" t="n"/>
      <c r="E39" s="21" t="n"/>
      <c r="F39" s="22" t="n"/>
      <c r="G39" s="21" t="n"/>
      <c r="H39" s="22" t="n"/>
      <c r="I39" s="19" t="n"/>
      <c r="J39" s="19" t="n"/>
      <c r="K39" s="19" t="n"/>
      <c r="L39" s="19" t="n"/>
      <c r="M39" s="23">
        <f>IF($A39="","",IFERROR(IF(OR($E39="",$F39="",AND(ISNUMBER($H39),$H39&gt;0,$G39=""),AND($G39&lt;&gt;"",NOT(ISNUMBER($H39)))),"Review Needed",IF(AND(ISNUMBER($H39),$H39&gt;=$F39-Assumptions!$B$8),"Paid",IF(AND(ISNUMBER($H39),$H39&gt;0),"Partial",IF($E39&lt;Assumptions!$B$4,"Past Due",IF($E39&lt;=Assumptions!$B$4+Assumptions!$B$7,"Due Soon","Scheduled"))))),"Review Needed"))</f>
        <v/>
      </c>
      <c r="N39" s="24">
        <f>IF(OR($A39="",$F39=""),"",IFERROR(MAX(0,$F39-IF(ISNUMBER($H39),$H39,0)),""))</f>
        <v/>
      </c>
      <c r="O39" s="12">
        <f>IF($A39="","",IFERROR(IF(OR($E39="",$N39="",$N39&lt;=0,$E39&gt;=Assumptions!$B$4),"",Assumptions!$B$4-$E39),""))</f>
        <v/>
      </c>
      <c r="P39" s="19" t="n"/>
    </row>
    <row r="40" ht="23" customHeight="1">
      <c r="A40" s="19" t="n"/>
      <c r="B40" s="19" t="n"/>
      <c r="C40" s="19" t="n"/>
      <c r="D40" s="20" t="n"/>
      <c r="E40" s="21" t="n"/>
      <c r="F40" s="22" t="n"/>
      <c r="G40" s="21" t="n"/>
      <c r="H40" s="22" t="n"/>
      <c r="I40" s="19" t="n"/>
      <c r="J40" s="19" t="n"/>
      <c r="K40" s="19" t="n"/>
      <c r="L40" s="19" t="n"/>
      <c r="M40" s="25">
        <f>IF($A40="","",IFERROR(IF(OR($E40="",$F40="",AND(ISNUMBER($H40),$H40&gt;0,$G40=""),AND($G40&lt;&gt;"",NOT(ISNUMBER($H40)))),"Review Needed",IF(AND(ISNUMBER($H40),$H40&gt;=$F40-Assumptions!$B$8),"Paid",IF(AND(ISNUMBER($H40),$H40&gt;0),"Partial",IF($E40&lt;Assumptions!$B$4,"Past Due",IF($E40&lt;=Assumptions!$B$4+Assumptions!$B$7,"Due Soon","Scheduled"))))),"Review Needed"))</f>
        <v/>
      </c>
      <c r="N40" s="18">
        <f>IF(OR($A40="",$F40=""),"",IFERROR(MAX(0,$F40-IF(ISNUMBER($H40),$H40,0)),""))</f>
        <v/>
      </c>
      <c r="O40" s="9">
        <f>IF($A40="","",IFERROR(IF(OR($E40="",$N40="",$N40&lt;=0,$E40&gt;=Assumptions!$B$4),"",Assumptions!$B$4-$E40),""))</f>
        <v/>
      </c>
      <c r="P40" s="19" t="n"/>
    </row>
    <row r="41" ht="23" customHeight="1">
      <c r="A41" s="19" t="n"/>
      <c r="B41" s="19" t="n"/>
      <c r="C41" s="19" t="n"/>
      <c r="D41" s="20" t="n"/>
      <c r="E41" s="21" t="n"/>
      <c r="F41" s="22" t="n"/>
      <c r="G41" s="21" t="n"/>
      <c r="H41" s="22" t="n"/>
      <c r="I41" s="19" t="n"/>
      <c r="J41" s="19" t="n"/>
      <c r="K41" s="19" t="n"/>
      <c r="L41" s="19" t="n"/>
      <c r="M41" s="23">
        <f>IF($A41="","",IFERROR(IF(OR($E41="",$F41="",AND(ISNUMBER($H41),$H41&gt;0,$G41=""),AND($G41&lt;&gt;"",NOT(ISNUMBER($H41)))),"Review Needed",IF(AND(ISNUMBER($H41),$H41&gt;=$F41-Assumptions!$B$8),"Paid",IF(AND(ISNUMBER($H41),$H41&gt;0),"Partial",IF($E41&lt;Assumptions!$B$4,"Past Due",IF($E41&lt;=Assumptions!$B$4+Assumptions!$B$7,"Due Soon","Scheduled"))))),"Review Needed"))</f>
        <v/>
      </c>
      <c r="N41" s="24">
        <f>IF(OR($A41="",$F41=""),"",IFERROR(MAX(0,$F41-IF(ISNUMBER($H41),$H41,0)),""))</f>
        <v/>
      </c>
      <c r="O41" s="12">
        <f>IF($A41="","",IFERROR(IF(OR($E41="",$N41="",$N41&lt;=0,$E41&gt;=Assumptions!$B$4),"",Assumptions!$B$4-$E41),""))</f>
        <v/>
      </c>
      <c r="P41" s="19" t="n"/>
    </row>
    <row r="42" ht="23" customHeight="1">
      <c r="A42" s="19" t="n"/>
      <c r="B42" s="19" t="n"/>
      <c r="C42" s="19" t="n"/>
      <c r="D42" s="20" t="n"/>
      <c r="E42" s="21" t="n"/>
      <c r="F42" s="22" t="n"/>
      <c r="G42" s="21" t="n"/>
      <c r="H42" s="22" t="n"/>
      <c r="I42" s="19" t="n"/>
      <c r="J42" s="19" t="n"/>
      <c r="K42" s="19" t="n"/>
      <c r="L42" s="19" t="n"/>
      <c r="M42" s="25">
        <f>IF($A42="","",IFERROR(IF(OR($E42="",$F42="",AND(ISNUMBER($H42),$H42&gt;0,$G42=""),AND($G42&lt;&gt;"",NOT(ISNUMBER($H42)))),"Review Needed",IF(AND(ISNUMBER($H42),$H42&gt;=$F42-Assumptions!$B$8),"Paid",IF(AND(ISNUMBER($H42),$H42&gt;0),"Partial",IF($E42&lt;Assumptions!$B$4,"Past Due",IF($E42&lt;=Assumptions!$B$4+Assumptions!$B$7,"Due Soon","Scheduled"))))),"Review Needed"))</f>
        <v/>
      </c>
      <c r="N42" s="18">
        <f>IF(OR($A42="",$F42=""),"",IFERROR(MAX(0,$F42-IF(ISNUMBER($H42),$H42,0)),""))</f>
        <v/>
      </c>
      <c r="O42" s="9">
        <f>IF($A42="","",IFERROR(IF(OR($E42="",$N42="",$N42&lt;=0,$E42&gt;=Assumptions!$B$4),"",Assumptions!$B$4-$E42),""))</f>
        <v/>
      </c>
      <c r="P42" s="19" t="n"/>
    </row>
    <row r="43" ht="23" customHeight="1">
      <c r="A43" s="19" t="n"/>
      <c r="B43" s="19" t="n"/>
      <c r="C43" s="19" t="n"/>
      <c r="D43" s="20" t="n"/>
      <c r="E43" s="21" t="n"/>
      <c r="F43" s="22" t="n"/>
      <c r="G43" s="21" t="n"/>
      <c r="H43" s="22" t="n"/>
      <c r="I43" s="19" t="n"/>
      <c r="J43" s="19" t="n"/>
      <c r="K43" s="19" t="n"/>
      <c r="L43" s="19" t="n"/>
      <c r="M43" s="23">
        <f>IF($A43="","",IFERROR(IF(OR($E43="",$F43="",AND(ISNUMBER($H43),$H43&gt;0,$G43=""),AND($G43&lt;&gt;"",NOT(ISNUMBER($H43)))),"Review Needed",IF(AND(ISNUMBER($H43),$H43&gt;=$F43-Assumptions!$B$8),"Paid",IF(AND(ISNUMBER($H43),$H43&gt;0),"Partial",IF($E43&lt;Assumptions!$B$4,"Past Due",IF($E43&lt;=Assumptions!$B$4+Assumptions!$B$7,"Due Soon","Scheduled"))))),"Review Needed"))</f>
        <v/>
      </c>
      <c r="N43" s="24">
        <f>IF(OR($A43="",$F43=""),"",IFERROR(MAX(0,$F43-IF(ISNUMBER($H43),$H43,0)),""))</f>
        <v/>
      </c>
      <c r="O43" s="12">
        <f>IF($A43="","",IFERROR(IF(OR($E43="",$N43="",$N43&lt;=0,$E43&gt;=Assumptions!$B$4),"",Assumptions!$B$4-$E43),""))</f>
        <v/>
      </c>
      <c r="P43" s="19" t="n"/>
    </row>
    <row r="44" ht="23" customHeight="1">
      <c r="A44" s="19" t="n"/>
      <c r="B44" s="19" t="n"/>
      <c r="C44" s="19" t="n"/>
      <c r="D44" s="20" t="n"/>
      <c r="E44" s="21" t="n"/>
      <c r="F44" s="22" t="n"/>
      <c r="G44" s="21" t="n"/>
      <c r="H44" s="22" t="n"/>
      <c r="I44" s="19" t="n"/>
      <c r="J44" s="19" t="n"/>
      <c r="K44" s="19" t="n"/>
      <c r="L44" s="19" t="n"/>
      <c r="M44" s="25">
        <f>IF($A44="","",IFERROR(IF(OR($E44="",$F44="",AND(ISNUMBER($H44),$H44&gt;0,$G44=""),AND($G44&lt;&gt;"",NOT(ISNUMBER($H44)))),"Review Needed",IF(AND(ISNUMBER($H44),$H44&gt;=$F44-Assumptions!$B$8),"Paid",IF(AND(ISNUMBER($H44),$H44&gt;0),"Partial",IF($E44&lt;Assumptions!$B$4,"Past Due",IF($E44&lt;=Assumptions!$B$4+Assumptions!$B$7,"Due Soon","Scheduled"))))),"Review Needed"))</f>
        <v/>
      </c>
      <c r="N44" s="18">
        <f>IF(OR($A44="",$F44=""),"",IFERROR(MAX(0,$F44-IF(ISNUMBER($H44),$H44,0)),""))</f>
        <v/>
      </c>
      <c r="O44" s="9">
        <f>IF($A44="","",IFERROR(IF(OR($E44="",$N44="",$N44&lt;=0,$E44&gt;=Assumptions!$B$4),"",Assumptions!$B$4-$E44),""))</f>
        <v/>
      </c>
      <c r="P44" s="19" t="n"/>
    </row>
    <row r="45" ht="23" customHeight="1">
      <c r="A45" s="19" t="n"/>
      <c r="B45" s="19" t="n"/>
      <c r="C45" s="19" t="n"/>
      <c r="D45" s="20" t="n"/>
      <c r="E45" s="21" t="n"/>
      <c r="F45" s="22" t="n"/>
      <c r="G45" s="21" t="n"/>
      <c r="H45" s="22" t="n"/>
      <c r="I45" s="19" t="n"/>
      <c r="J45" s="19" t="n"/>
      <c r="K45" s="19" t="n"/>
      <c r="L45" s="19" t="n"/>
      <c r="M45" s="23">
        <f>IF($A45="","",IFERROR(IF(OR($E45="",$F45="",AND(ISNUMBER($H45),$H45&gt;0,$G45=""),AND($G45&lt;&gt;"",NOT(ISNUMBER($H45)))),"Review Needed",IF(AND(ISNUMBER($H45),$H45&gt;=$F45-Assumptions!$B$8),"Paid",IF(AND(ISNUMBER($H45),$H45&gt;0),"Partial",IF($E45&lt;Assumptions!$B$4,"Past Due",IF($E45&lt;=Assumptions!$B$4+Assumptions!$B$7,"Due Soon","Scheduled"))))),"Review Needed"))</f>
        <v/>
      </c>
      <c r="N45" s="24">
        <f>IF(OR($A45="",$F45=""),"",IFERROR(MAX(0,$F45-IF(ISNUMBER($H45),$H45,0)),""))</f>
        <v/>
      </c>
      <c r="O45" s="12">
        <f>IF($A45="","",IFERROR(IF(OR($E45="",$N45="",$N45&lt;=0,$E45&gt;=Assumptions!$B$4),"",Assumptions!$B$4-$E45),""))</f>
        <v/>
      </c>
      <c r="P45" s="19" t="n"/>
    </row>
    <row r="46" ht="23" customHeight="1">
      <c r="A46" s="19" t="n"/>
      <c r="B46" s="19" t="n"/>
      <c r="C46" s="19" t="n"/>
      <c r="D46" s="20" t="n"/>
      <c r="E46" s="21" t="n"/>
      <c r="F46" s="22" t="n"/>
      <c r="G46" s="21" t="n"/>
      <c r="H46" s="22" t="n"/>
      <c r="I46" s="19" t="n"/>
      <c r="J46" s="19" t="n"/>
      <c r="K46" s="19" t="n"/>
      <c r="L46" s="19" t="n"/>
      <c r="M46" s="25">
        <f>IF($A46="","",IFERROR(IF(OR($E46="",$F46="",AND(ISNUMBER($H46),$H46&gt;0,$G46=""),AND($G46&lt;&gt;"",NOT(ISNUMBER($H46)))),"Review Needed",IF(AND(ISNUMBER($H46),$H46&gt;=$F46-Assumptions!$B$8),"Paid",IF(AND(ISNUMBER($H46),$H46&gt;0),"Partial",IF($E46&lt;Assumptions!$B$4,"Past Due",IF($E46&lt;=Assumptions!$B$4+Assumptions!$B$7,"Due Soon","Scheduled"))))),"Review Needed"))</f>
        <v/>
      </c>
      <c r="N46" s="18">
        <f>IF(OR($A46="",$F46=""),"",IFERROR(MAX(0,$F46-IF(ISNUMBER($H46),$H46,0)),""))</f>
        <v/>
      </c>
      <c r="O46" s="9">
        <f>IF($A46="","",IFERROR(IF(OR($E46="",$N46="",$N46&lt;=0,$E46&gt;=Assumptions!$B$4),"",Assumptions!$B$4-$E46),""))</f>
        <v/>
      </c>
      <c r="P46" s="19" t="n"/>
    </row>
    <row r="47" ht="23" customHeight="1">
      <c r="A47" s="19" t="n"/>
      <c r="B47" s="19" t="n"/>
      <c r="C47" s="19" t="n"/>
      <c r="D47" s="20" t="n"/>
      <c r="E47" s="21" t="n"/>
      <c r="F47" s="22" t="n"/>
      <c r="G47" s="21" t="n"/>
      <c r="H47" s="22" t="n"/>
      <c r="I47" s="19" t="n"/>
      <c r="J47" s="19" t="n"/>
      <c r="K47" s="19" t="n"/>
      <c r="L47" s="19" t="n"/>
      <c r="M47" s="23">
        <f>IF($A47="","",IFERROR(IF(OR($E47="",$F47="",AND(ISNUMBER($H47),$H47&gt;0,$G47=""),AND($G47&lt;&gt;"",NOT(ISNUMBER($H47)))),"Review Needed",IF(AND(ISNUMBER($H47),$H47&gt;=$F47-Assumptions!$B$8),"Paid",IF(AND(ISNUMBER($H47),$H47&gt;0),"Partial",IF($E47&lt;Assumptions!$B$4,"Past Due",IF($E47&lt;=Assumptions!$B$4+Assumptions!$B$7,"Due Soon","Scheduled"))))),"Review Needed"))</f>
        <v/>
      </c>
      <c r="N47" s="24">
        <f>IF(OR($A47="",$F47=""),"",IFERROR(MAX(0,$F47-IF(ISNUMBER($H47),$H47,0)),""))</f>
        <v/>
      </c>
      <c r="O47" s="12">
        <f>IF($A47="","",IFERROR(IF(OR($E47="",$N47="",$N47&lt;=0,$E47&gt;=Assumptions!$B$4),"",Assumptions!$B$4-$E47),""))</f>
        <v/>
      </c>
      <c r="P47" s="19" t="n"/>
    </row>
    <row r="48" ht="23" customHeight="1">
      <c r="A48" s="19" t="n"/>
      <c r="B48" s="19" t="n"/>
      <c r="C48" s="19" t="n"/>
      <c r="D48" s="20" t="n"/>
      <c r="E48" s="21" t="n"/>
      <c r="F48" s="22" t="n"/>
      <c r="G48" s="21" t="n"/>
      <c r="H48" s="22" t="n"/>
      <c r="I48" s="19" t="n"/>
      <c r="J48" s="19" t="n"/>
      <c r="K48" s="19" t="n"/>
      <c r="L48" s="19" t="n"/>
      <c r="M48" s="25">
        <f>IF($A48="","",IFERROR(IF(OR($E48="",$F48="",AND(ISNUMBER($H48),$H48&gt;0,$G48=""),AND($G48&lt;&gt;"",NOT(ISNUMBER($H48)))),"Review Needed",IF(AND(ISNUMBER($H48),$H48&gt;=$F48-Assumptions!$B$8),"Paid",IF(AND(ISNUMBER($H48),$H48&gt;0),"Partial",IF($E48&lt;Assumptions!$B$4,"Past Due",IF($E48&lt;=Assumptions!$B$4+Assumptions!$B$7,"Due Soon","Scheduled"))))),"Review Needed"))</f>
        <v/>
      </c>
      <c r="N48" s="18">
        <f>IF(OR($A48="",$F48=""),"",IFERROR(MAX(0,$F48-IF(ISNUMBER($H48),$H48,0)),""))</f>
        <v/>
      </c>
      <c r="O48" s="9">
        <f>IF($A48="","",IFERROR(IF(OR($E48="",$N48="",$N48&lt;=0,$E48&gt;=Assumptions!$B$4),"",Assumptions!$B$4-$E48),""))</f>
        <v/>
      </c>
      <c r="P48" s="19" t="n"/>
    </row>
    <row r="49" ht="23" customHeight="1">
      <c r="A49" s="19" t="n"/>
      <c r="B49" s="19" t="n"/>
      <c r="C49" s="19" t="n"/>
      <c r="D49" s="20" t="n"/>
      <c r="E49" s="21" t="n"/>
      <c r="F49" s="22" t="n"/>
      <c r="G49" s="21" t="n"/>
      <c r="H49" s="22" t="n"/>
      <c r="I49" s="19" t="n"/>
      <c r="J49" s="19" t="n"/>
      <c r="K49" s="19" t="n"/>
      <c r="L49" s="19" t="n"/>
      <c r="M49" s="23">
        <f>IF($A49="","",IFERROR(IF(OR($E49="",$F49="",AND(ISNUMBER($H49),$H49&gt;0,$G49=""),AND($G49&lt;&gt;"",NOT(ISNUMBER($H49)))),"Review Needed",IF(AND(ISNUMBER($H49),$H49&gt;=$F49-Assumptions!$B$8),"Paid",IF(AND(ISNUMBER($H49),$H49&gt;0),"Partial",IF($E49&lt;Assumptions!$B$4,"Past Due",IF($E49&lt;=Assumptions!$B$4+Assumptions!$B$7,"Due Soon","Scheduled"))))),"Review Needed"))</f>
        <v/>
      </c>
      <c r="N49" s="24">
        <f>IF(OR($A49="",$F49=""),"",IFERROR(MAX(0,$F49-IF(ISNUMBER($H49),$H49,0)),""))</f>
        <v/>
      </c>
      <c r="O49" s="12">
        <f>IF($A49="","",IFERROR(IF(OR($E49="",$N49="",$N49&lt;=0,$E49&gt;=Assumptions!$B$4),"",Assumptions!$B$4-$E49),""))</f>
        <v/>
      </c>
      <c r="P49" s="19" t="n"/>
    </row>
    <row r="50" ht="23" customHeight="1">
      <c r="A50" s="19" t="n"/>
      <c r="B50" s="19" t="n"/>
      <c r="C50" s="19" t="n"/>
      <c r="D50" s="20" t="n"/>
      <c r="E50" s="21" t="n"/>
      <c r="F50" s="22" t="n"/>
      <c r="G50" s="21" t="n"/>
      <c r="H50" s="22" t="n"/>
      <c r="I50" s="19" t="n"/>
      <c r="J50" s="19" t="n"/>
      <c r="K50" s="19" t="n"/>
      <c r="L50" s="19" t="n"/>
      <c r="M50" s="25">
        <f>IF($A50="","",IFERROR(IF(OR($E50="",$F50="",AND(ISNUMBER($H50),$H50&gt;0,$G50=""),AND($G50&lt;&gt;"",NOT(ISNUMBER($H50)))),"Review Needed",IF(AND(ISNUMBER($H50),$H50&gt;=$F50-Assumptions!$B$8),"Paid",IF(AND(ISNUMBER($H50),$H50&gt;0),"Partial",IF($E50&lt;Assumptions!$B$4,"Past Due",IF($E50&lt;=Assumptions!$B$4+Assumptions!$B$7,"Due Soon","Scheduled"))))),"Review Needed"))</f>
        <v/>
      </c>
      <c r="N50" s="18">
        <f>IF(OR($A50="",$F50=""),"",IFERROR(MAX(0,$F50-IF(ISNUMBER($H50),$H50,0)),""))</f>
        <v/>
      </c>
      <c r="O50" s="9">
        <f>IF($A50="","",IFERROR(IF(OR($E50="",$N50="",$N50&lt;=0,$E50&gt;=Assumptions!$B$4),"",Assumptions!$B$4-$E50),""))</f>
        <v/>
      </c>
      <c r="P50" s="19" t="n"/>
    </row>
    <row r="51" ht="23" customHeight="1">
      <c r="A51" s="19" t="n"/>
      <c r="B51" s="19" t="n"/>
      <c r="C51" s="19" t="n"/>
      <c r="D51" s="20" t="n"/>
      <c r="E51" s="21" t="n"/>
      <c r="F51" s="22" t="n"/>
      <c r="G51" s="21" t="n"/>
      <c r="H51" s="22" t="n"/>
      <c r="I51" s="19" t="n"/>
      <c r="J51" s="19" t="n"/>
      <c r="K51" s="19" t="n"/>
      <c r="L51" s="19" t="n"/>
      <c r="M51" s="23">
        <f>IF($A51="","",IFERROR(IF(OR($E51="",$F51="",AND(ISNUMBER($H51),$H51&gt;0,$G51=""),AND($G51&lt;&gt;"",NOT(ISNUMBER($H51)))),"Review Needed",IF(AND(ISNUMBER($H51),$H51&gt;=$F51-Assumptions!$B$8),"Paid",IF(AND(ISNUMBER($H51),$H51&gt;0),"Partial",IF($E51&lt;Assumptions!$B$4,"Past Due",IF($E51&lt;=Assumptions!$B$4+Assumptions!$B$7,"Due Soon","Scheduled"))))),"Review Needed"))</f>
        <v/>
      </c>
      <c r="N51" s="24">
        <f>IF(OR($A51="",$F51=""),"",IFERROR(MAX(0,$F51-IF(ISNUMBER($H51),$H51,0)),""))</f>
        <v/>
      </c>
      <c r="O51" s="12">
        <f>IF($A51="","",IFERROR(IF(OR($E51="",$N51="",$N51&lt;=0,$E51&gt;=Assumptions!$B$4),"",Assumptions!$B$4-$E51),""))</f>
        <v/>
      </c>
      <c r="P51" s="19" t="n"/>
    </row>
    <row r="52" ht="23" customHeight="1">
      <c r="A52" s="19" t="n"/>
      <c r="B52" s="19" t="n"/>
      <c r="C52" s="19" t="n"/>
      <c r="D52" s="20" t="n"/>
      <c r="E52" s="21" t="n"/>
      <c r="F52" s="22" t="n"/>
      <c r="G52" s="21" t="n"/>
      <c r="H52" s="22" t="n"/>
      <c r="I52" s="19" t="n"/>
      <c r="J52" s="19" t="n"/>
      <c r="K52" s="19" t="n"/>
      <c r="L52" s="19" t="n"/>
      <c r="M52" s="25">
        <f>IF($A52="","",IFERROR(IF(OR($E52="",$F52="",AND(ISNUMBER($H52),$H52&gt;0,$G52=""),AND($G52&lt;&gt;"",NOT(ISNUMBER($H52)))),"Review Needed",IF(AND(ISNUMBER($H52),$H52&gt;=$F52-Assumptions!$B$8),"Paid",IF(AND(ISNUMBER($H52),$H52&gt;0),"Partial",IF($E52&lt;Assumptions!$B$4,"Past Due",IF($E52&lt;=Assumptions!$B$4+Assumptions!$B$7,"Due Soon","Scheduled"))))),"Review Needed"))</f>
        <v/>
      </c>
      <c r="N52" s="18">
        <f>IF(OR($A52="",$F52=""),"",IFERROR(MAX(0,$F52-IF(ISNUMBER($H52),$H52,0)),""))</f>
        <v/>
      </c>
      <c r="O52" s="9">
        <f>IF($A52="","",IFERROR(IF(OR($E52="",$N52="",$N52&lt;=0,$E52&gt;=Assumptions!$B$4),"",Assumptions!$B$4-$E52),""))</f>
        <v/>
      </c>
      <c r="P52" s="19" t="n"/>
    </row>
    <row r="53" ht="23" customHeight="1">
      <c r="A53" s="19" t="n"/>
      <c r="B53" s="19" t="n"/>
      <c r="C53" s="19" t="n"/>
      <c r="D53" s="20" t="n"/>
      <c r="E53" s="21" t="n"/>
      <c r="F53" s="22" t="n"/>
      <c r="G53" s="21" t="n"/>
      <c r="H53" s="22" t="n"/>
      <c r="I53" s="19" t="n"/>
      <c r="J53" s="19" t="n"/>
      <c r="K53" s="19" t="n"/>
      <c r="L53" s="19" t="n"/>
      <c r="M53" s="23">
        <f>IF($A53="","",IFERROR(IF(OR($E53="",$F53="",AND(ISNUMBER($H53),$H53&gt;0,$G53=""),AND($G53&lt;&gt;"",NOT(ISNUMBER($H53)))),"Review Needed",IF(AND(ISNUMBER($H53),$H53&gt;=$F53-Assumptions!$B$8),"Paid",IF(AND(ISNUMBER($H53),$H53&gt;0),"Partial",IF($E53&lt;Assumptions!$B$4,"Past Due",IF($E53&lt;=Assumptions!$B$4+Assumptions!$B$7,"Due Soon","Scheduled"))))),"Review Needed"))</f>
        <v/>
      </c>
      <c r="N53" s="24">
        <f>IF(OR($A53="",$F53=""),"",IFERROR(MAX(0,$F53-IF(ISNUMBER($H53),$H53,0)),""))</f>
        <v/>
      </c>
      <c r="O53" s="12">
        <f>IF($A53="","",IFERROR(IF(OR($E53="",$N53="",$N53&lt;=0,$E53&gt;=Assumptions!$B$4),"",Assumptions!$B$4-$E53),""))</f>
        <v/>
      </c>
      <c r="P53" s="19" t="n"/>
    </row>
    <row r="54" ht="23" customHeight="1">
      <c r="A54" s="19" t="n"/>
      <c r="B54" s="19" t="n"/>
      <c r="C54" s="19" t="n"/>
      <c r="D54" s="20" t="n"/>
      <c r="E54" s="21" t="n"/>
      <c r="F54" s="22" t="n"/>
      <c r="G54" s="21" t="n"/>
      <c r="H54" s="22" t="n"/>
      <c r="I54" s="19" t="n"/>
      <c r="J54" s="19" t="n"/>
      <c r="K54" s="19" t="n"/>
      <c r="L54" s="19" t="n"/>
      <c r="M54" s="25">
        <f>IF($A54="","",IFERROR(IF(OR($E54="",$F54="",AND(ISNUMBER($H54),$H54&gt;0,$G54=""),AND($G54&lt;&gt;"",NOT(ISNUMBER($H54)))),"Review Needed",IF(AND(ISNUMBER($H54),$H54&gt;=$F54-Assumptions!$B$8),"Paid",IF(AND(ISNUMBER($H54),$H54&gt;0),"Partial",IF($E54&lt;Assumptions!$B$4,"Past Due",IF($E54&lt;=Assumptions!$B$4+Assumptions!$B$7,"Due Soon","Scheduled"))))),"Review Needed"))</f>
        <v/>
      </c>
      <c r="N54" s="18">
        <f>IF(OR($A54="",$F54=""),"",IFERROR(MAX(0,$F54-IF(ISNUMBER($H54),$H54,0)),""))</f>
        <v/>
      </c>
      <c r="O54" s="9">
        <f>IF($A54="","",IFERROR(IF(OR($E54="",$N54="",$N54&lt;=0,$E54&gt;=Assumptions!$B$4),"",Assumptions!$B$4-$E54),""))</f>
        <v/>
      </c>
      <c r="P54" s="19" t="n"/>
    </row>
    <row r="55" ht="23" customHeight="1">
      <c r="A55" s="19" t="n"/>
      <c r="B55" s="19" t="n"/>
      <c r="C55" s="19" t="n"/>
      <c r="D55" s="20" t="n"/>
      <c r="E55" s="21" t="n"/>
      <c r="F55" s="22" t="n"/>
      <c r="G55" s="21" t="n"/>
      <c r="H55" s="22" t="n"/>
      <c r="I55" s="19" t="n"/>
      <c r="J55" s="19" t="n"/>
      <c r="K55" s="19" t="n"/>
      <c r="L55" s="19" t="n"/>
      <c r="M55" s="23">
        <f>IF($A55="","",IFERROR(IF(OR($E55="",$F55="",AND(ISNUMBER($H55),$H55&gt;0,$G55=""),AND($G55&lt;&gt;"",NOT(ISNUMBER($H55)))),"Review Needed",IF(AND(ISNUMBER($H55),$H55&gt;=$F55-Assumptions!$B$8),"Paid",IF(AND(ISNUMBER($H55),$H55&gt;0),"Partial",IF($E55&lt;Assumptions!$B$4,"Past Due",IF($E55&lt;=Assumptions!$B$4+Assumptions!$B$7,"Due Soon","Scheduled"))))),"Review Needed"))</f>
        <v/>
      </c>
      <c r="N55" s="24">
        <f>IF(OR($A55="",$F55=""),"",IFERROR(MAX(0,$F55-IF(ISNUMBER($H55),$H55,0)),""))</f>
        <v/>
      </c>
      <c r="O55" s="12">
        <f>IF($A55="","",IFERROR(IF(OR($E55="",$N55="",$N55&lt;=0,$E55&gt;=Assumptions!$B$4),"",Assumptions!$B$4-$E55),""))</f>
        <v/>
      </c>
      <c r="P55" s="19" t="n"/>
    </row>
    <row r="56" ht="23" customHeight="1">
      <c r="A56" s="19" t="n"/>
      <c r="B56" s="19" t="n"/>
      <c r="C56" s="19" t="n"/>
      <c r="D56" s="20" t="n"/>
      <c r="E56" s="21" t="n"/>
      <c r="F56" s="22" t="n"/>
      <c r="G56" s="21" t="n"/>
      <c r="H56" s="22" t="n"/>
      <c r="I56" s="19" t="n"/>
      <c r="J56" s="19" t="n"/>
      <c r="K56" s="19" t="n"/>
      <c r="L56" s="19" t="n"/>
      <c r="M56" s="25">
        <f>IF($A56="","",IFERROR(IF(OR($E56="",$F56="",AND(ISNUMBER($H56),$H56&gt;0,$G56=""),AND($G56&lt;&gt;"",NOT(ISNUMBER($H56)))),"Review Needed",IF(AND(ISNUMBER($H56),$H56&gt;=$F56-Assumptions!$B$8),"Paid",IF(AND(ISNUMBER($H56),$H56&gt;0),"Partial",IF($E56&lt;Assumptions!$B$4,"Past Due",IF($E56&lt;=Assumptions!$B$4+Assumptions!$B$7,"Due Soon","Scheduled"))))),"Review Needed"))</f>
        <v/>
      </c>
      <c r="N56" s="18">
        <f>IF(OR($A56="",$F56=""),"",IFERROR(MAX(0,$F56-IF(ISNUMBER($H56),$H56,0)),""))</f>
        <v/>
      </c>
      <c r="O56" s="9">
        <f>IF($A56="","",IFERROR(IF(OR($E56="",$N56="",$N56&lt;=0,$E56&gt;=Assumptions!$B$4),"",Assumptions!$B$4-$E56),""))</f>
        <v/>
      </c>
      <c r="P56" s="19" t="n"/>
    </row>
    <row r="57" ht="23" customHeight="1">
      <c r="A57" s="19" t="n"/>
      <c r="B57" s="19" t="n"/>
      <c r="C57" s="19" t="n"/>
      <c r="D57" s="20" t="n"/>
      <c r="E57" s="21" t="n"/>
      <c r="F57" s="22" t="n"/>
      <c r="G57" s="21" t="n"/>
      <c r="H57" s="22" t="n"/>
      <c r="I57" s="19" t="n"/>
      <c r="J57" s="19" t="n"/>
      <c r="K57" s="19" t="n"/>
      <c r="L57" s="19" t="n"/>
      <c r="M57" s="23">
        <f>IF($A57="","",IFERROR(IF(OR($E57="",$F57="",AND(ISNUMBER($H57),$H57&gt;0,$G57=""),AND($G57&lt;&gt;"",NOT(ISNUMBER($H57)))),"Review Needed",IF(AND(ISNUMBER($H57),$H57&gt;=$F57-Assumptions!$B$8),"Paid",IF(AND(ISNUMBER($H57),$H57&gt;0),"Partial",IF($E57&lt;Assumptions!$B$4,"Past Due",IF($E57&lt;=Assumptions!$B$4+Assumptions!$B$7,"Due Soon","Scheduled"))))),"Review Needed"))</f>
        <v/>
      </c>
      <c r="N57" s="24">
        <f>IF(OR($A57="",$F57=""),"",IFERROR(MAX(0,$F57-IF(ISNUMBER($H57),$H57,0)),""))</f>
        <v/>
      </c>
      <c r="O57" s="12">
        <f>IF($A57="","",IFERROR(IF(OR($E57="",$N57="",$N57&lt;=0,$E57&gt;=Assumptions!$B$4),"",Assumptions!$B$4-$E57),""))</f>
        <v/>
      </c>
      <c r="P57" s="19" t="n"/>
    </row>
    <row r="58" ht="23" customHeight="1">
      <c r="A58" s="19" t="n"/>
      <c r="B58" s="19" t="n"/>
      <c r="C58" s="19" t="n"/>
      <c r="D58" s="20" t="n"/>
      <c r="E58" s="21" t="n"/>
      <c r="F58" s="22" t="n"/>
      <c r="G58" s="21" t="n"/>
      <c r="H58" s="22" t="n"/>
      <c r="I58" s="19" t="n"/>
      <c r="J58" s="19" t="n"/>
      <c r="K58" s="19" t="n"/>
      <c r="L58" s="19" t="n"/>
      <c r="M58" s="25">
        <f>IF($A58="","",IFERROR(IF(OR($E58="",$F58="",AND(ISNUMBER($H58),$H58&gt;0,$G58=""),AND($G58&lt;&gt;"",NOT(ISNUMBER($H58)))),"Review Needed",IF(AND(ISNUMBER($H58),$H58&gt;=$F58-Assumptions!$B$8),"Paid",IF(AND(ISNUMBER($H58),$H58&gt;0),"Partial",IF($E58&lt;Assumptions!$B$4,"Past Due",IF($E58&lt;=Assumptions!$B$4+Assumptions!$B$7,"Due Soon","Scheduled"))))),"Review Needed"))</f>
        <v/>
      </c>
      <c r="N58" s="18">
        <f>IF(OR($A58="",$F58=""),"",IFERROR(MAX(0,$F58-IF(ISNUMBER($H58),$H58,0)),""))</f>
        <v/>
      </c>
      <c r="O58" s="9">
        <f>IF($A58="","",IFERROR(IF(OR($E58="",$N58="",$N58&lt;=0,$E58&gt;=Assumptions!$B$4),"",Assumptions!$B$4-$E58),""))</f>
        <v/>
      </c>
      <c r="P58" s="19" t="n"/>
    </row>
    <row r="59" ht="23" customHeight="1">
      <c r="A59" s="19" t="n"/>
      <c r="B59" s="19" t="n"/>
      <c r="C59" s="19" t="n"/>
      <c r="D59" s="20" t="n"/>
      <c r="E59" s="21" t="n"/>
      <c r="F59" s="22" t="n"/>
      <c r="G59" s="21" t="n"/>
      <c r="H59" s="22" t="n"/>
      <c r="I59" s="19" t="n"/>
      <c r="J59" s="19" t="n"/>
      <c r="K59" s="19" t="n"/>
      <c r="L59" s="19" t="n"/>
      <c r="M59" s="23">
        <f>IF($A59="","",IFERROR(IF(OR($E59="",$F59="",AND(ISNUMBER($H59),$H59&gt;0,$G59=""),AND($G59&lt;&gt;"",NOT(ISNUMBER($H59)))),"Review Needed",IF(AND(ISNUMBER($H59),$H59&gt;=$F59-Assumptions!$B$8),"Paid",IF(AND(ISNUMBER($H59),$H59&gt;0),"Partial",IF($E59&lt;Assumptions!$B$4,"Past Due",IF($E59&lt;=Assumptions!$B$4+Assumptions!$B$7,"Due Soon","Scheduled"))))),"Review Needed"))</f>
        <v/>
      </c>
      <c r="N59" s="24">
        <f>IF(OR($A59="",$F59=""),"",IFERROR(MAX(0,$F59-IF(ISNUMBER($H59),$H59,0)),""))</f>
        <v/>
      </c>
      <c r="O59" s="12">
        <f>IF($A59="","",IFERROR(IF(OR($E59="",$N59="",$N59&lt;=0,$E59&gt;=Assumptions!$B$4),"",Assumptions!$B$4-$E59),""))</f>
        <v/>
      </c>
      <c r="P59" s="19" t="n"/>
    </row>
    <row r="60" ht="23" customHeight="1">
      <c r="A60" s="19" t="n"/>
      <c r="B60" s="19" t="n"/>
      <c r="C60" s="19" t="n"/>
      <c r="D60" s="20" t="n"/>
      <c r="E60" s="21" t="n"/>
      <c r="F60" s="22" t="n"/>
      <c r="G60" s="21" t="n"/>
      <c r="H60" s="22" t="n"/>
      <c r="I60" s="19" t="n"/>
      <c r="J60" s="19" t="n"/>
      <c r="K60" s="19" t="n"/>
      <c r="L60" s="19" t="n"/>
      <c r="M60" s="25">
        <f>IF($A60="","",IFERROR(IF(OR($E60="",$F60="",AND(ISNUMBER($H60),$H60&gt;0,$G60=""),AND($G60&lt;&gt;"",NOT(ISNUMBER($H60)))),"Review Needed",IF(AND(ISNUMBER($H60),$H60&gt;=$F60-Assumptions!$B$8),"Paid",IF(AND(ISNUMBER($H60),$H60&gt;0),"Partial",IF($E60&lt;Assumptions!$B$4,"Past Due",IF($E60&lt;=Assumptions!$B$4+Assumptions!$B$7,"Due Soon","Scheduled"))))),"Review Needed"))</f>
        <v/>
      </c>
      <c r="N60" s="18">
        <f>IF(OR($A60="",$F60=""),"",IFERROR(MAX(0,$F60-IF(ISNUMBER($H60),$H60,0)),""))</f>
        <v/>
      </c>
      <c r="O60" s="9">
        <f>IF($A60="","",IFERROR(IF(OR($E60="",$N60="",$N60&lt;=0,$E60&gt;=Assumptions!$B$4),"",Assumptions!$B$4-$E60),""))</f>
        <v/>
      </c>
      <c r="P60" s="19" t="n"/>
    </row>
    <row r="61" ht="23" customHeight="1">
      <c r="A61" s="19" t="n"/>
      <c r="B61" s="19" t="n"/>
      <c r="C61" s="19" t="n"/>
      <c r="D61" s="20" t="n"/>
      <c r="E61" s="21" t="n"/>
      <c r="F61" s="22" t="n"/>
      <c r="G61" s="21" t="n"/>
      <c r="H61" s="22" t="n"/>
      <c r="I61" s="19" t="n"/>
      <c r="J61" s="19" t="n"/>
      <c r="K61" s="19" t="n"/>
      <c r="L61" s="19" t="n"/>
      <c r="M61" s="23">
        <f>IF($A61="","",IFERROR(IF(OR($E61="",$F61="",AND(ISNUMBER($H61),$H61&gt;0,$G61=""),AND($G61&lt;&gt;"",NOT(ISNUMBER($H61)))),"Review Needed",IF(AND(ISNUMBER($H61),$H61&gt;=$F61-Assumptions!$B$8),"Paid",IF(AND(ISNUMBER($H61),$H61&gt;0),"Partial",IF($E61&lt;Assumptions!$B$4,"Past Due",IF($E61&lt;=Assumptions!$B$4+Assumptions!$B$7,"Due Soon","Scheduled"))))),"Review Needed"))</f>
        <v/>
      </c>
      <c r="N61" s="24">
        <f>IF(OR($A61="",$F61=""),"",IFERROR(MAX(0,$F61-IF(ISNUMBER($H61),$H61,0)),""))</f>
        <v/>
      </c>
      <c r="O61" s="12">
        <f>IF($A61="","",IFERROR(IF(OR($E61="",$N61="",$N61&lt;=0,$E61&gt;=Assumptions!$B$4),"",Assumptions!$B$4-$E61),""))</f>
        <v/>
      </c>
      <c r="P61" s="19" t="n"/>
    </row>
    <row r="62" ht="23" customHeight="1">
      <c r="A62" s="19" t="n"/>
      <c r="B62" s="19" t="n"/>
      <c r="C62" s="19" t="n"/>
      <c r="D62" s="20" t="n"/>
      <c r="E62" s="21" t="n"/>
      <c r="F62" s="22" t="n"/>
      <c r="G62" s="21" t="n"/>
      <c r="H62" s="22" t="n"/>
      <c r="I62" s="19" t="n"/>
      <c r="J62" s="19" t="n"/>
      <c r="K62" s="19" t="n"/>
      <c r="L62" s="19" t="n"/>
      <c r="M62" s="25">
        <f>IF($A62="","",IFERROR(IF(OR($E62="",$F62="",AND(ISNUMBER($H62),$H62&gt;0,$G62=""),AND($G62&lt;&gt;"",NOT(ISNUMBER($H62)))),"Review Needed",IF(AND(ISNUMBER($H62),$H62&gt;=$F62-Assumptions!$B$8),"Paid",IF(AND(ISNUMBER($H62),$H62&gt;0),"Partial",IF($E62&lt;Assumptions!$B$4,"Past Due",IF($E62&lt;=Assumptions!$B$4+Assumptions!$B$7,"Due Soon","Scheduled"))))),"Review Needed"))</f>
        <v/>
      </c>
      <c r="N62" s="18">
        <f>IF(OR($A62="",$F62=""),"",IFERROR(MAX(0,$F62-IF(ISNUMBER($H62),$H62,0)),""))</f>
        <v/>
      </c>
      <c r="O62" s="9">
        <f>IF($A62="","",IFERROR(IF(OR($E62="",$N62="",$N62&lt;=0,$E62&gt;=Assumptions!$B$4),"",Assumptions!$B$4-$E62),""))</f>
        <v/>
      </c>
      <c r="P62" s="19" t="n"/>
    </row>
    <row r="63" ht="23" customHeight="1">
      <c r="A63" s="19" t="n"/>
      <c r="B63" s="19" t="n"/>
      <c r="C63" s="19" t="n"/>
      <c r="D63" s="20" t="n"/>
      <c r="E63" s="21" t="n"/>
      <c r="F63" s="22" t="n"/>
      <c r="G63" s="21" t="n"/>
      <c r="H63" s="22" t="n"/>
      <c r="I63" s="19" t="n"/>
      <c r="J63" s="19" t="n"/>
      <c r="K63" s="19" t="n"/>
      <c r="L63" s="19" t="n"/>
      <c r="M63" s="23">
        <f>IF($A63="","",IFERROR(IF(OR($E63="",$F63="",AND(ISNUMBER($H63),$H63&gt;0,$G63=""),AND($G63&lt;&gt;"",NOT(ISNUMBER($H63)))),"Review Needed",IF(AND(ISNUMBER($H63),$H63&gt;=$F63-Assumptions!$B$8),"Paid",IF(AND(ISNUMBER($H63),$H63&gt;0),"Partial",IF($E63&lt;Assumptions!$B$4,"Past Due",IF($E63&lt;=Assumptions!$B$4+Assumptions!$B$7,"Due Soon","Scheduled"))))),"Review Needed"))</f>
        <v/>
      </c>
      <c r="N63" s="24">
        <f>IF(OR($A63="",$F63=""),"",IFERROR(MAX(0,$F63-IF(ISNUMBER($H63),$H63,0)),""))</f>
        <v/>
      </c>
      <c r="O63" s="12">
        <f>IF($A63="","",IFERROR(IF(OR($E63="",$N63="",$N63&lt;=0,$E63&gt;=Assumptions!$B$4),"",Assumptions!$B$4-$E63),""))</f>
        <v/>
      </c>
      <c r="P63" s="19" t="n"/>
    </row>
    <row r="64" ht="23" customHeight="1">
      <c r="A64" s="19" t="n"/>
      <c r="B64" s="19" t="n"/>
      <c r="C64" s="19" t="n"/>
      <c r="D64" s="20" t="n"/>
      <c r="E64" s="21" t="n"/>
      <c r="F64" s="22" t="n"/>
      <c r="G64" s="21" t="n"/>
      <c r="H64" s="22" t="n"/>
      <c r="I64" s="19" t="n"/>
      <c r="J64" s="19" t="n"/>
      <c r="K64" s="19" t="n"/>
      <c r="L64" s="19" t="n"/>
      <c r="M64" s="25">
        <f>IF($A64="","",IFERROR(IF(OR($E64="",$F64="",AND(ISNUMBER($H64),$H64&gt;0,$G64=""),AND($G64&lt;&gt;"",NOT(ISNUMBER($H64)))),"Review Needed",IF(AND(ISNUMBER($H64),$H64&gt;=$F64-Assumptions!$B$8),"Paid",IF(AND(ISNUMBER($H64),$H64&gt;0),"Partial",IF($E64&lt;Assumptions!$B$4,"Past Due",IF($E64&lt;=Assumptions!$B$4+Assumptions!$B$7,"Due Soon","Scheduled"))))),"Review Needed"))</f>
        <v/>
      </c>
      <c r="N64" s="18">
        <f>IF(OR($A64="",$F64=""),"",IFERROR(MAX(0,$F64-IF(ISNUMBER($H64),$H64,0)),""))</f>
        <v/>
      </c>
      <c r="O64" s="9">
        <f>IF($A64="","",IFERROR(IF(OR($E64="",$N64="",$N64&lt;=0,$E64&gt;=Assumptions!$B$4),"",Assumptions!$B$4-$E64),""))</f>
        <v/>
      </c>
      <c r="P64" s="19" t="n"/>
    </row>
    <row r="65" ht="23" customHeight="1">
      <c r="A65" s="19" t="n"/>
      <c r="B65" s="19" t="n"/>
      <c r="C65" s="19" t="n"/>
      <c r="D65" s="20" t="n"/>
      <c r="E65" s="21" t="n"/>
      <c r="F65" s="22" t="n"/>
      <c r="G65" s="21" t="n"/>
      <c r="H65" s="22" t="n"/>
      <c r="I65" s="19" t="n"/>
      <c r="J65" s="19" t="n"/>
      <c r="K65" s="19" t="n"/>
      <c r="L65" s="19" t="n"/>
      <c r="M65" s="23">
        <f>IF($A65="","",IFERROR(IF(OR($E65="",$F65="",AND(ISNUMBER($H65),$H65&gt;0,$G65=""),AND($G65&lt;&gt;"",NOT(ISNUMBER($H65)))),"Review Needed",IF(AND(ISNUMBER($H65),$H65&gt;=$F65-Assumptions!$B$8),"Paid",IF(AND(ISNUMBER($H65),$H65&gt;0),"Partial",IF($E65&lt;Assumptions!$B$4,"Past Due",IF($E65&lt;=Assumptions!$B$4+Assumptions!$B$7,"Due Soon","Scheduled"))))),"Review Needed"))</f>
        <v/>
      </c>
      <c r="N65" s="24">
        <f>IF(OR($A65="",$F65=""),"",IFERROR(MAX(0,$F65-IF(ISNUMBER($H65),$H65,0)),""))</f>
        <v/>
      </c>
      <c r="O65" s="12">
        <f>IF($A65="","",IFERROR(IF(OR($E65="",$N65="",$N65&lt;=0,$E65&gt;=Assumptions!$B$4),"",Assumptions!$B$4-$E65),""))</f>
        <v/>
      </c>
      <c r="P65" s="19" t="n"/>
    </row>
    <row r="66" ht="23" customHeight="1">
      <c r="A66" s="19" t="n"/>
      <c r="B66" s="19" t="n"/>
      <c r="C66" s="19" t="n"/>
      <c r="D66" s="20" t="n"/>
      <c r="E66" s="21" t="n"/>
      <c r="F66" s="22" t="n"/>
      <c r="G66" s="21" t="n"/>
      <c r="H66" s="22" t="n"/>
      <c r="I66" s="19" t="n"/>
      <c r="J66" s="19" t="n"/>
      <c r="K66" s="19" t="n"/>
      <c r="L66" s="19" t="n"/>
      <c r="M66" s="25">
        <f>IF($A66="","",IFERROR(IF(OR($E66="",$F66="",AND(ISNUMBER($H66),$H66&gt;0,$G66=""),AND($G66&lt;&gt;"",NOT(ISNUMBER($H66)))),"Review Needed",IF(AND(ISNUMBER($H66),$H66&gt;=$F66-Assumptions!$B$8),"Paid",IF(AND(ISNUMBER($H66),$H66&gt;0),"Partial",IF($E66&lt;Assumptions!$B$4,"Past Due",IF($E66&lt;=Assumptions!$B$4+Assumptions!$B$7,"Due Soon","Scheduled"))))),"Review Needed"))</f>
        <v/>
      </c>
      <c r="N66" s="18">
        <f>IF(OR($A66="",$F66=""),"",IFERROR(MAX(0,$F66-IF(ISNUMBER($H66),$H66,0)),""))</f>
        <v/>
      </c>
      <c r="O66" s="9">
        <f>IF($A66="","",IFERROR(IF(OR($E66="",$N66="",$N66&lt;=0,$E66&gt;=Assumptions!$B$4),"",Assumptions!$B$4-$E66),""))</f>
        <v/>
      </c>
      <c r="P66" s="19" t="n"/>
    </row>
    <row r="67" ht="23" customHeight="1">
      <c r="A67" s="19" t="n"/>
      <c r="B67" s="19" t="n"/>
      <c r="C67" s="19" t="n"/>
      <c r="D67" s="20" t="n"/>
      <c r="E67" s="21" t="n"/>
      <c r="F67" s="22" t="n"/>
      <c r="G67" s="21" t="n"/>
      <c r="H67" s="22" t="n"/>
      <c r="I67" s="19" t="n"/>
      <c r="J67" s="19" t="n"/>
      <c r="K67" s="19" t="n"/>
      <c r="L67" s="19" t="n"/>
      <c r="M67" s="23">
        <f>IF($A67="","",IFERROR(IF(OR($E67="",$F67="",AND(ISNUMBER($H67),$H67&gt;0,$G67=""),AND($G67&lt;&gt;"",NOT(ISNUMBER($H67)))),"Review Needed",IF(AND(ISNUMBER($H67),$H67&gt;=$F67-Assumptions!$B$8),"Paid",IF(AND(ISNUMBER($H67),$H67&gt;0),"Partial",IF($E67&lt;Assumptions!$B$4,"Past Due",IF($E67&lt;=Assumptions!$B$4+Assumptions!$B$7,"Due Soon","Scheduled"))))),"Review Needed"))</f>
        <v/>
      </c>
      <c r="N67" s="24">
        <f>IF(OR($A67="",$F67=""),"",IFERROR(MAX(0,$F67-IF(ISNUMBER($H67),$H67,0)),""))</f>
        <v/>
      </c>
      <c r="O67" s="12">
        <f>IF($A67="","",IFERROR(IF(OR($E67="",$N67="",$N67&lt;=0,$E67&gt;=Assumptions!$B$4),"",Assumptions!$B$4-$E67),""))</f>
        <v/>
      </c>
      <c r="P67" s="19" t="n"/>
    </row>
    <row r="68" ht="23" customHeight="1">
      <c r="A68" s="19" t="n"/>
      <c r="B68" s="19" t="n"/>
      <c r="C68" s="19" t="n"/>
      <c r="D68" s="20" t="n"/>
      <c r="E68" s="21" t="n"/>
      <c r="F68" s="22" t="n"/>
      <c r="G68" s="21" t="n"/>
      <c r="H68" s="22" t="n"/>
      <c r="I68" s="19" t="n"/>
      <c r="J68" s="19" t="n"/>
      <c r="K68" s="19" t="n"/>
      <c r="L68" s="19" t="n"/>
      <c r="M68" s="25">
        <f>IF($A68="","",IFERROR(IF(OR($E68="",$F68="",AND(ISNUMBER($H68),$H68&gt;0,$G68=""),AND($G68&lt;&gt;"",NOT(ISNUMBER($H68)))),"Review Needed",IF(AND(ISNUMBER($H68),$H68&gt;=$F68-Assumptions!$B$8),"Paid",IF(AND(ISNUMBER($H68),$H68&gt;0),"Partial",IF($E68&lt;Assumptions!$B$4,"Past Due",IF($E68&lt;=Assumptions!$B$4+Assumptions!$B$7,"Due Soon","Scheduled"))))),"Review Needed"))</f>
        <v/>
      </c>
      <c r="N68" s="18">
        <f>IF(OR($A68="",$F68=""),"",IFERROR(MAX(0,$F68-IF(ISNUMBER($H68),$H68,0)),""))</f>
        <v/>
      </c>
      <c r="O68" s="9">
        <f>IF($A68="","",IFERROR(IF(OR($E68="",$N68="",$N68&lt;=0,$E68&gt;=Assumptions!$B$4),"",Assumptions!$B$4-$E68),""))</f>
        <v/>
      </c>
      <c r="P68" s="19" t="n"/>
    </row>
    <row r="69" ht="23" customHeight="1">
      <c r="A69" s="19" t="n"/>
      <c r="B69" s="19" t="n"/>
      <c r="C69" s="19" t="n"/>
      <c r="D69" s="20" t="n"/>
      <c r="E69" s="21" t="n"/>
      <c r="F69" s="22" t="n"/>
      <c r="G69" s="21" t="n"/>
      <c r="H69" s="22" t="n"/>
      <c r="I69" s="19" t="n"/>
      <c r="J69" s="19" t="n"/>
      <c r="K69" s="19" t="n"/>
      <c r="L69" s="19" t="n"/>
      <c r="M69" s="23">
        <f>IF($A69="","",IFERROR(IF(OR($E69="",$F69="",AND(ISNUMBER($H69),$H69&gt;0,$G69=""),AND($G69&lt;&gt;"",NOT(ISNUMBER($H69)))),"Review Needed",IF(AND(ISNUMBER($H69),$H69&gt;=$F69-Assumptions!$B$8),"Paid",IF(AND(ISNUMBER($H69),$H69&gt;0),"Partial",IF($E69&lt;Assumptions!$B$4,"Past Due",IF($E69&lt;=Assumptions!$B$4+Assumptions!$B$7,"Due Soon","Scheduled"))))),"Review Needed"))</f>
        <v/>
      </c>
      <c r="N69" s="24">
        <f>IF(OR($A69="",$F69=""),"",IFERROR(MAX(0,$F69-IF(ISNUMBER($H69),$H69,0)),""))</f>
        <v/>
      </c>
      <c r="O69" s="12">
        <f>IF($A69="","",IFERROR(IF(OR($E69="",$N69="",$N69&lt;=0,$E69&gt;=Assumptions!$B$4),"",Assumptions!$B$4-$E69),""))</f>
        <v/>
      </c>
      <c r="P69" s="19" t="n"/>
    </row>
    <row r="70" ht="23" customHeight="1">
      <c r="A70" s="19" t="n"/>
      <c r="B70" s="19" t="n"/>
      <c r="C70" s="19" t="n"/>
      <c r="D70" s="20" t="n"/>
      <c r="E70" s="21" t="n"/>
      <c r="F70" s="22" t="n"/>
      <c r="G70" s="21" t="n"/>
      <c r="H70" s="22" t="n"/>
      <c r="I70" s="19" t="n"/>
      <c r="J70" s="19" t="n"/>
      <c r="K70" s="19" t="n"/>
      <c r="L70" s="19" t="n"/>
      <c r="M70" s="25">
        <f>IF($A70="","",IFERROR(IF(OR($E70="",$F70="",AND(ISNUMBER($H70),$H70&gt;0,$G70=""),AND($G70&lt;&gt;"",NOT(ISNUMBER($H70)))),"Review Needed",IF(AND(ISNUMBER($H70),$H70&gt;=$F70-Assumptions!$B$8),"Paid",IF(AND(ISNUMBER($H70),$H70&gt;0),"Partial",IF($E70&lt;Assumptions!$B$4,"Past Due",IF($E70&lt;=Assumptions!$B$4+Assumptions!$B$7,"Due Soon","Scheduled"))))),"Review Needed"))</f>
        <v/>
      </c>
      <c r="N70" s="18">
        <f>IF(OR($A70="",$F70=""),"",IFERROR(MAX(0,$F70-IF(ISNUMBER($H70),$H70,0)),""))</f>
        <v/>
      </c>
      <c r="O70" s="9">
        <f>IF($A70="","",IFERROR(IF(OR($E70="",$N70="",$N70&lt;=0,$E70&gt;=Assumptions!$B$4),"",Assumptions!$B$4-$E70),""))</f>
        <v/>
      </c>
      <c r="P70" s="19" t="n"/>
    </row>
    <row r="71" ht="23" customHeight="1">
      <c r="A71" s="19" t="n"/>
      <c r="B71" s="19" t="n"/>
      <c r="C71" s="19" t="n"/>
      <c r="D71" s="20" t="n"/>
      <c r="E71" s="21" t="n"/>
      <c r="F71" s="22" t="n"/>
      <c r="G71" s="21" t="n"/>
      <c r="H71" s="22" t="n"/>
      <c r="I71" s="19" t="n"/>
      <c r="J71" s="19" t="n"/>
      <c r="K71" s="19" t="n"/>
      <c r="L71" s="19" t="n"/>
      <c r="M71" s="23">
        <f>IF($A71="","",IFERROR(IF(OR($E71="",$F71="",AND(ISNUMBER($H71),$H71&gt;0,$G71=""),AND($G71&lt;&gt;"",NOT(ISNUMBER($H71)))),"Review Needed",IF(AND(ISNUMBER($H71),$H71&gt;=$F71-Assumptions!$B$8),"Paid",IF(AND(ISNUMBER($H71),$H71&gt;0),"Partial",IF($E71&lt;Assumptions!$B$4,"Past Due",IF($E71&lt;=Assumptions!$B$4+Assumptions!$B$7,"Due Soon","Scheduled"))))),"Review Needed"))</f>
        <v/>
      </c>
      <c r="N71" s="24">
        <f>IF(OR($A71="",$F71=""),"",IFERROR(MAX(0,$F71-IF(ISNUMBER($H71),$H71,0)),""))</f>
        <v/>
      </c>
      <c r="O71" s="12">
        <f>IF($A71="","",IFERROR(IF(OR($E71="",$N71="",$N71&lt;=0,$E71&gt;=Assumptions!$B$4),"",Assumptions!$B$4-$E71),""))</f>
        <v/>
      </c>
      <c r="P71" s="19" t="n"/>
    </row>
    <row r="72" ht="23" customHeight="1">
      <c r="A72" s="19" t="n"/>
      <c r="B72" s="19" t="n"/>
      <c r="C72" s="19" t="n"/>
      <c r="D72" s="20" t="n"/>
      <c r="E72" s="21" t="n"/>
      <c r="F72" s="22" t="n"/>
      <c r="G72" s="21" t="n"/>
      <c r="H72" s="22" t="n"/>
      <c r="I72" s="19" t="n"/>
      <c r="J72" s="19" t="n"/>
      <c r="K72" s="19" t="n"/>
      <c r="L72" s="19" t="n"/>
      <c r="M72" s="25">
        <f>IF($A72="","",IFERROR(IF(OR($E72="",$F72="",AND(ISNUMBER($H72),$H72&gt;0,$G72=""),AND($G72&lt;&gt;"",NOT(ISNUMBER($H72)))),"Review Needed",IF(AND(ISNUMBER($H72),$H72&gt;=$F72-Assumptions!$B$8),"Paid",IF(AND(ISNUMBER($H72),$H72&gt;0),"Partial",IF($E72&lt;Assumptions!$B$4,"Past Due",IF($E72&lt;=Assumptions!$B$4+Assumptions!$B$7,"Due Soon","Scheduled"))))),"Review Needed"))</f>
        <v/>
      </c>
      <c r="N72" s="18">
        <f>IF(OR($A72="",$F72=""),"",IFERROR(MAX(0,$F72-IF(ISNUMBER($H72),$H72,0)),""))</f>
        <v/>
      </c>
      <c r="O72" s="9">
        <f>IF($A72="","",IFERROR(IF(OR($E72="",$N72="",$N72&lt;=0,$E72&gt;=Assumptions!$B$4),"",Assumptions!$B$4-$E72),""))</f>
        <v/>
      </c>
      <c r="P72" s="19" t="n"/>
    </row>
    <row r="73" ht="23" customHeight="1">
      <c r="A73" s="19" t="n"/>
      <c r="B73" s="19" t="n"/>
      <c r="C73" s="19" t="n"/>
      <c r="D73" s="20" t="n"/>
      <c r="E73" s="21" t="n"/>
      <c r="F73" s="22" t="n"/>
      <c r="G73" s="21" t="n"/>
      <c r="H73" s="22" t="n"/>
      <c r="I73" s="19" t="n"/>
      <c r="J73" s="19" t="n"/>
      <c r="K73" s="19" t="n"/>
      <c r="L73" s="19" t="n"/>
      <c r="M73" s="23">
        <f>IF($A73="","",IFERROR(IF(OR($E73="",$F73="",AND(ISNUMBER($H73),$H73&gt;0,$G73=""),AND($G73&lt;&gt;"",NOT(ISNUMBER($H73)))),"Review Needed",IF(AND(ISNUMBER($H73),$H73&gt;=$F73-Assumptions!$B$8),"Paid",IF(AND(ISNUMBER($H73),$H73&gt;0),"Partial",IF($E73&lt;Assumptions!$B$4,"Past Due",IF($E73&lt;=Assumptions!$B$4+Assumptions!$B$7,"Due Soon","Scheduled"))))),"Review Needed"))</f>
        <v/>
      </c>
      <c r="N73" s="24">
        <f>IF(OR($A73="",$F73=""),"",IFERROR(MAX(0,$F73-IF(ISNUMBER($H73),$H73,0)),""))</f>
        <v/>
      </c>
      <c r="O73" s="12">
        <f>IF($A73="","",IFERROR(IF(OR($E73="",$N73="",$N73&lt;=0,$E73&gt;=Assumptions!$B$4),"",Assumptions!$B$4-$E73),""))</f>
        <v/>
      </c>
      <c r="P73" s="19" t="n"/>
    </row>
    <row r="74" ht="23" customHeight="1">
      <c r="A74" s="19" t="n"/>
      <c r="B74" s="19" t="n"/>
      <c r="C74" s="19" t="n"/>
      <c r="D74" s="20" t="n"/>
      <c r="E74" s="21" t="n"/>
      <c r="F74" s="22" t="n"/>
      <c r="G74" s="21" t="n"/>
      <c r="H74" s="22" t="n"/>
      <c r="I74" s="19" t="n"/>
      <c r="J74" s="19" t="n"/>
      <c r="K74" s="19" t="n"/>
      <c r="L74" s="19" t="n"/>
      <c r="M74" s="25">
        <f>IF($A74="","",IFERROR(IF(OR($E74="",$F74="",AND(ISNUMBER($H74),$H74&gt;0,$G74=""),AND($G74&lt;&gt;"",NOT(ISNUMBER($H74)))),"Review Needed",IF(AND(ISNUMBER($H74),$H74&gt;=$F74-Assumptions!$B$8),"Paid",IF(AND(ISNUMBER($H74),$H74&gt;0),"Partial",IF($E74&lt;Assumptions!$B$4,"Past Due",IF($E74&lt;=Assumptions!$B$4+Assumptions!$B$7,"Due Soon","Scheduled"))))),"Review Needed"))</f>
        <v/>
      </c>
      <c r="N74" s="18">
        <f>IF(OR($A74="",$F74=""),"",IFERROR(MAX(0,$F74-IF(ISNUMBER($H74),$H74,0)),""))</f>
        <v/>
      </c>
      <c r="O74" s="9">
        <f>IF($A74="","",IFERROR(IF(OR($E74="",$N74="",$N74&lt;=0,$E74&gt;=Assumptions!$B$4),"",Assumptions!$B$4-$E74),""))</f>
        <v/>
      </c>
      <c r="P74" s="19" t="n"/>
    </row>
    <row r="75" ht="23" customHeight="1">
      <c r="A75" s="19" t="n"/>
      <c r="B75" s="19" t="n"/>
      <c r="C75" s="19" t="n"/>
      <c r="D75" s="20" t="n"/>
      <c r="E75" s="21" t="n"/>
      <c r="F75" s="22" t="n"/>
      <c r="G75" s="21" t="n"/>
      <c r="H75" s="22" t="n"/>
      <c r="I75" s="19" t="n"/>
      <c r="J75" s="19" t="n"/>
      <c r="K75" s="19" t="n"/>
      <c r="L75" s="19" t="n"/>
      <c r="M75" s="23">
        <f>IF($A75="","",IFERROR(IF(OR($E75="",$F75="",AND(ISNUMBER($H75),$H75&gt;0,$G75=""),AND($G75&lt;&gt;"",NOT(ISNUMBER($H75)))),"Review Needed",IF(AND(ISNUMBER($H75),$H75&gt;=$F75-Assumptions!$B$8),"Paid",IF(AND(ISNUMBER($H75),$H75&gt;0),"Partial",IF($E75&lt;Assumptions!$B$4,"Past Due",IF($E75&lt;=Assumptions!$B$4+Assumptions!$B$7,"Due Soon","Scheduled"))))),"Review Needed"))</f>
        <v/>
      </c>
      <c r="N75" s="24">
        <f>IF(OR($A75="",$F75=""),"",IFERROR(MAX(0,$F75-IF(ISNUMBER($H75),$H75,0)),""))</f>
        <v/>
      </c>
      <c r="O75" s="12">
        <f>IF($A75="","",IFERROR(IF(OR($E75="",$N75="",$N75&lt;=0,$E75&gt;=Assumptions!$B$4),"",Assumptions!$B$4-$E75),""))</f>
        <v/>
      </c>
      <c r="P75" s="19" t="n"/>
    </row>
    <row r="76" ht="23" customHeight="1">
      <c r="A76" s="19" t="n"/>
      <c r="B76" s="19" t="n"/>
      <c r="C76" s="19" t="n"/>
      <c r="D76" s="20" t="n"/>
      <c r="E76" s="21" t="n"/>
      <c r="F76" s="22" t="n"/>
      <c r="G76" s="21" t="n"/>
      <c r="H76" s="22" t="n"/>
      <c r="I76" s="19" t="n"/>
      <c r="J76" s="19" t="n"/>
      <c r="K76" s="19" t="n"/>
      <c r="L76" s="19" t="n"/>
      <c r="M76" s="25">
        <f>IF($A76="","",IFERROR(IF(OR($E76="",$F76="",AND(ISNUMBER($H76),$H76&gt;0,$G76=""),AND($G76&lt;&gt;"",NOT(ISNUMBER($H76)))),"Review Needed",IF(AND(ISNUMBER($H76),$H76&gt;=$F76-Assumptions!$B$8),"Paid",IF(AND(ISNUMBER($H76),$H76&gt;0),"Partial",IF($E76&lt;Assumptions!$B$4,"Past Due",IF($E76&lt;=Assumptions!$B$4+Assumptions!$B$7,"Due Soon","Scheduled"))))),"Review Needed"))</f>
        <v/>
      </c>
      <c r="N76" s="18">
        <f>IF(OR($A76="",$F76=""),"",IFERROR(MAX(0,$F76-IF(ISNUMBER($H76),$H76,0)),""))</f>
        <v/>
      </c>
      <c r="O76" s="9">
        <f>IF($A76="","",IFERROR(IF(OR($E76="",$N76="",$N76&lt;=0,$E76&gt;=Assumptions!$B$4),"",Assumptions!$B$4-$E76),""))</f>
        <v/>
      </c>
      <c r="P76" s="19" t="n"/>
    </row>
    <row r="77" ht="23" customHeight="1">
      <c r="A77" s="19" t="n"/>
      <c r="B77" s="19" t="n"/>
      <c r="C77" s="19" t="n"/>
      <c r="D77" s="20" t="n"/>
      <c r="E77" s="21" t="n"/>
      <c r="F77" s="22" t="n"/>
      <c r="G77" s="21" t="n"/>
      <c r="H77" s="22" t="n"/>
      <c r="I77" s="19" t="n"/>
      <c r="J77" s="19" t="n"/>
      <c r="K77" s="19" t="n"/>
      <c r="L77" s="19" t="n"/>
      <c r="M77" s="23">
        <f>IF($A77="","",IFERROR(IF(OR($E77="",$F77="",AND(ISNUMBER($H77),$H77&gt;0,$G77=""),AND($G77&lt;&gt;"",NOT(ISNUMBER($H77)))),"Review Needed",IF(AND(ISNUMBER($H77),$H77&gt;=$F77-Assumptions!$B$8),"Paid",IF(AND(ISNUMBER($H77),$H77&gt;0),"Partial",IF($E77&lt;Assumptions!$B$4,"Past Due",IF($E77&lt;=Assumptions!$B$4+Assumptions!$B$7,"Due Soon","Scheduled"))))),"Review Needed"))</f>
        <v/>
      </c>
      <c r="N77" s="24">
        <f>IF(OR($A77="",$F77=""),"",IFERROR(MAX(0,$F77-IF(ISNUMBER($H77),$H77,0)),""))</f>
        <v/>
      </c>
      <c r="O77" s="12">
        <f>IF($A77="","",IFERROR(IF(OR($E77="",$N77="",$N77&lt;=0,$E77&gt;=Assumptions!$B$4),"",Assumptions!$B$4-$E77),""))</f>
        <v/>
      </c>
      <c r="P77" s="19" t="n"/>
    </row>
    <row r="78" ht="23" customHeight="1">
      <c r="A78" s="19" t="n"/>
      <c r="B78" s="19" t="n"/>
      <c r="C78" s="19" t="n"/>
      <c r="D78" s="20" t="n"/>
      <c r="E78" s="21" t="n"/>
      <c r="F78" s="22" t="n"/>
      <c r="G78" s="21" t="n"/>
      <c r="H78" s="22" t="n"/>
      <c r="I78" s="19" t="n"/>
      <c r="J78" s="19" t="n"/>
      <c r="K78" s="19" t="n"/>
      <c r="L78" s="19" t="n"/>
      <c r="M78" s="25">
        <f>IF($A78="","",IFERROR(IF(OR($E78="",$F78="",AND(ISNUMBER($H78),$H78&gt;0,$G78=""),AND($G78&lt;&gt;"",NOT(ISNUMBER($H78)))),"Review Needed",IF(AND(ISNUMBER($H78),$H78&gt;=$F78-Assumptions!$B$8),"Paid",IF(AND(ISNUMBER($H78),$H78&gt;0),"Partial",IF($E78&lt;Assumptions!$B$4,"Past Due",IF($E78&lt;=Assumptions!$B$4+Assumptions!$B$7,"Due Soon","Scheduled"))))),"Review Needed"))</f>
        <v/>
      </c>
      <c r="N78" s="18">
        <f>IF(OR($A78="",$F78=""),"",IFERROR(MAX(0,$F78-IF(ISNUMBER($H78),$H78,0)),""))</f>
        <v/>
      </c>
      <c r="O78" s="9">
        <f>IF($A78="","",IFERROR(IF(OR($E78="",$N78="",$N78&lt;=0,$E78&gt;=Assumptions!$B$4),"",Assumptions!$B$4-$E78),""))</f>
        <v/>
      </c>
      <c r="P78" s="19" t="n"/>
    </row>
    <row r="79" ht="23" customHeight="1">
      <c r="A79" s="19" t="n"/>
      <c r="B79" s="19" t="n"/>
      <c r="C79" s="19" t="n"/>
      <c r="D79" s="20" t="n"/>
      <c r="E79" s="21" t="n"/>
      <c r="F79" s="22" t="n"/>
      <c r="G79" s="21" t="n"/>
      <c r="H79" s="22" t="n"/>
      <c r="I79" s="19" t="n"/>
      <c r="J79" s="19" t="n"/>
      <c r="K79" s="19" t="n"/>
      <c r="L79" s="19" t="n"/>
      <c r="M79" s="23">
        <f>IF($A79="","",IFERROR(IF(OR($E79="",$F79="",AND(ISNUMBER($H79),$H79&gt;0,$G79=""),AND($G79&lt;&gt;"",NOT(ISNUMBER($H79)))),"Review Needed",IF(AND(ISNUMBER($H79),$H79&gt;=$F79-Assumptions!$B$8),"Paid",IF(AND(ISNUMBER($H79),$H79&gt;0),"Partial",IF($E79&lt;Assumptions!$B$4,"Past Due",IF($E79&lt;=Assumptions!$B$4+Assumptions!$B$7,"Due Soon","Scheduled"))))),"Review Needed"))</f>
        <v/>
      </c>
      <c r="N79" s="24">
        <f>IF(OR($A79="",$F79=""),"",IFERROR(MAX(0,$F79-IF(ISNUMBER($H79),$H79,0)),""))</f>
        <v/>
      </c>
      <c r="O79" s="12">
        <f>IF($A79="","",IFERROR(IF(OR($E79="",$N79="",$N79&lt;=0,$E79&gt;=Assumptions!$B$4),"",Assumptions!$B$4-$E79),""))</f>
        <v/>
      </c>
      <c r="P79" s="19" t="n"/>
    </row>
    <row r="80" ht="23" customHeight="1">
      <c r="A80" s="19" t="n"/>
      <c r="B80" s="19" t="n"/>
      <c r="C80" s="19" t="n"/>
      <c r="D80" s="20" t="n"/>
      <c r="E80" s="21" t="n"/>
      <c r="F80" s="22" t="n"/>
      <c r="G80" s="21" t="n"/>
      <c r="H80" s="22" t="n"/>
      <c r="I80" s="19" t="n"/>
      <c r="J80" s="19" t="n"/>
      <c r="K80" s="19" t="n"/>
      <c r="L80" s="19" t="n"/>
      <c r="M80" s="25">
        <f>IF($A80="","",IFERROR(IF(OR($E80="",$F80="",AND(ISNUMBER($H80),$H80&gt;0,$G80=""),AND($G80&lt;&gt;"",NOT(ISNUMBER($H80)))),"Review Needed",IF(AND(ISNUMBER($H80),$H80&gt;=$F80-Assumptions!$B$8),"Paid",IF(AND(ISNUMBER($H80),$H80&gt;0),"Partial",IF($E80&lt;Assumptions!$B$4,"Past Due",IF($E80&lt;=Assumptions!$B$4+Assumptions!$B$7,"Due Soon","Scheduled"))))),"Review Needed"))</f>
        <v/>
      </c>
      <c r="N80" s="18">
        <f>IF(OR($A80="",$F80=""),"",IFERROR(MAX(0,$F80-IF(ISNUMBER($H80),$H80,0)),""))</f>
        <v/>
      </c>
      <c r="O80" s="9">
        <f>IF($A80="","",IFERROR(IF(OR($E80="",$N80="",$N80&lt;=0,$E80&gt;=Assumptions!$B$4),"",Assumptions!$B$4-$E80),""))</f>
        <v/>
      </c>
      <c r="P80" s="19" t="n"/>
    </row>
    <row r="81" ht="23" customHeight="1">
      <c r="A81" s="19" t="n"/>
      <c r="B81" s="19" t="n"/>
      <c r="C81" s="19" t="n"/>
      <c r="D81" s="20" t="n"/>
      <c r="E81" s="21" t="n"/>
      <c r="F81" s="22" t="n"/>
      <c r="G81" s="21" t="n"/>
      <c r="H81" s="22" t="n"/>
      <c r="I81" s="19" t="n"/>
      <c r="J81" s="19" t="n"/>
      <c r="K81" s="19" t="n"/>
      <c r="L81" s="19" t="n"/>
      <c r="M81" s="23">
        <f>IF($A81="","",IFERROR(IF(OR($E81="",$F81="",AND(ISNUMBER($H81),$H81&gt;0,$G81=""),AND($G81&lt;&gt;"",NOT(ISNUMBER($H81)))),"Review Needed",IF(AND(ISNUMBER($H81),$H81&gt;=$F81-Assumptions!$B$8),"Paid",IF(AND(ISNUMBER($H81),$H81&gt;0),"Partial",IF($E81&lt;Assumptions!$B$4,"Past Due",IF($E81&lt;=Assumptions!$B$4+Assumptions!$B$7,"Due Soon","Scheduled"))))),"Review Needed"))</f>
        <v/>
      </c>
      <c r="N81" s="24">
        <f>IF(OR($A81="",$F81=""),"",IFERROR(MAX(0,$F81-IF(ISNUMBER($H81),$H81,0)),""))</f>
        <v/>
      </c>
      <c r="O81" s="12">
        <f>IF($A81="","",IFERROR(IF(OR($E81="",$N81="",$N81&lt;=0,$E81&gt;=Assumptions!$B$4),"",Assumptions!$B$4-$E81),""))</f>
        <v/>
      </c>
      <c r="P81" s="19" t="n"/>
    </row>
    <row r="82" ht="23" customHeight="1">
      <c r="A82" s="19" t="n"/>
      <c r="B82" s="19" t="n"/>
      <c r="C82" s="19" t="n"/>
      <c r="D82" s="20" t="n"/>
      <c r="E82" s="21" t="n"/>
      <c r="F82" s="22" t="n"/>
      <c r="G82" s="21" t="n"/>
      <c r="H82" s="22" t="n"/>
      <c r="I82" s="19" t="n"/>
      <c r="J82" s="19" t="n"/>
      <c r="K82" s="19" t="n"/>
      <c r="L82" s="19" t="n"/>
      <c r="M82" s="25">
        <f>IF($A82="","",IFERROR(IF(OR($E82="",$F82="",AND(ISNUMBER($H82),$H82&gt;0,$G82=""),AND($G82&lt;&gt;"",NOT(ISNUMBER($H82)))),"Review Needed",IF(AND(ISNUMBER($H82),$H82&gt;=$F82-Assumptions!$B$8),"Paid",IF(AND(ISNUMBER($H82),$H82&gt;0),"Partial",IF($E82&lt;Assumptions!$B$4,"Past Due",IF($E82&lt;=Assumptions!$B$4+Assumptions!$B$7,"Due Soon","Scheduled"))))),"Review Needed"))</f>
        <v/>
      </c>
      <c r="N82" s="18">
        <f>IF(OR($A82="",$F82=""),"",IFERROR(MAX(0,$F82-IF(ISNUMBER($H82),$H82,0)),""))</f>
        <v/>
      </c>
      <c r="O82" s="9">
        <f>IF($A82="","",IFERROR(IF(OR($E82="",$N82="",$N82&lt;=0,$E82&gt;=Assumptions!$B$4),"",Assumptions!$B$4-$E82),""))</f>
        <v/>
      </c>
      <c r="P82" s="19" t="n"/>
    </row>
    <row r="83" ht="23" customHeight="1">
      <c r="A83" s="19" t="n"/>
      <c r="B83" s="19" t="n"/>
      <c r="C83" s="19" t="n"/>
      <c r="D83" s="20" t="n"/>
      <c r="E83" s="21" t="n"/>
      <c r="F83" s="22" t="n"/>
      <c r="G83" s="21" t="n"/>
      <c r="H83" s="22" t="n"/>
      <c r="I83" s="19" t="n"/>
      <c r="J83" s="19" t="n"/>
      <c r="K83" s="19" t="n"/>
      <c r="L83" s="19" t="n"/>
      <c r="M83" s="23">
        <f>IF($A83="","",IFERROR(IF(OR($E83="",$F83="",AND(ISNUMBER($H83),$H83&gt;0,$G83=""),AND($G83&lt;&gt;"",NOT(ISNUMBER($H83)))),"Review Needed",IF(AND(ISNUMBER($H83),$H83&gt;=$F83-Assumptions!$B$8),"Paid",IF(AND(ISNUMBER($H83),$H83&gt;0),"Partial",IF($E83&lt;Assumptions!$B$4,"Past Due",IF($E83&lt;=Assumptions!$B$4+Assumptions!$B$7,"Due Soon","Scheduled"))))),"Review Needed"))</f>
        <v/>
      </c>
      <c r="N83" s="24">
        <f>IF(OR($A83="",$F83=""),"",IFERROR(MAX(0,$F83-IF(ISNUMBER($H83),$H83,0)),""))</f>
        <v/>
      </c>
      <c r="O83" s="12">
        <f>IF($A83="","",IFERROR(IF(OR($E83="",$N83="",$N83&lt;=0,$E83&gt;=Assumptions!$B$4),"",Assumptions!$B$4-$E83),""))</f>
        <v/>
      </c>
      <c r="P83" s="19" t="n"/>
    </row>
    <row r="84" ht="23" customHeight="1">
      <c r="A84" s="19" t="n"/>
      <c r="B84" s="19" t="n"/>
      <c r="C84" s="19" t="n"/>
      <c r="D84" s="20" t="n"/>
      <c r="E84" s="21" t="n"/>
      <c r="F84" s="22" t="n"/>
      <c r="G84" s="21" t="n"/>
      <c r="H84" s="22" t="n"/>
      <c r="I84" s="19" t="n"/>
      <c r="J84" s="19" t="n"/>
      <c r="K84" s="19" t="n"/>
      <c r="L84" s="19" t="n"/>
      <c r="M84" s="25">
        <f>IF($A84="","",IFERROR(IF(OR($E84="",$F84="",AND(ISNUMBER($H84),$H84&gt;0,$G84=""),AND($G84&lt;&gt;"",NOT(ISNUMBER($H84)))),"Review Needed",IF(AND(ISNUMBER($H84),$H84&gt;=$F84-Assumptions!$B$8),"Paid",IF(AND(ISNUMBER($H84),$H84&gt;0),"Partial",IF($E84&lt;Assumptions!$B$4,"Past Due",IF($E84&lt;=Assumptions!$B$4+Assumptions!$B$7,"Due Soon","Scheduled"))))),"Review Needed"))</f>
        <v/>
      </c>
      <c r="N84" s="18">
        <f>IF(OR($A84="",$F84=""),"",IFERROR(MAX(0,$F84-IF(ISNUMBER($H84),$H84,0)),""))</f>
        <v/>
      </c>
      <c r="O84" s="9">
        <f>IF($A84="","",IFERROR(IF(OR($E84="",$N84="",$N84&lt;=0,$E84&gt;=Assumptions!$B$4),"",Assumptions!$B$4-$E84),""))</f>
        <v/>
      </c>
      <c r="P84" s="19" t="n"/>
    </row>
    <row r="85" ht="23" customHeight="1">
      <c r="A85" s="19" t="n"/>
      <c r="B85" s="19" t="n"/>
      <c r="C85" s="19" t="n"/>
      <c r="D85" s="20" t="n"/>
      <c r="E85" s="21" t="n"/>
      <c r="F85" s="22" t="n"/>
      <c r="G85" s="21" t="n"/>
      <c r="H85" s="22" t="n"/>
      <c r="I85" s="19" t="n"/>
      <c r="J85" s="19" t="n"/>
      <c r="K85" s="19" t="n"/>
      <c r="L85" s="19" t="n"/>
      <c r="M85" s="23">
        <f>IF($A85="","",IFERROR(IF(OR($E85="",$F85="",AND(ISNUMBER($H85),$H85&gt;0,$G85=""),AND($G85&lt;&gt;"",NOT(ISNUMBER($H85)))),"Review Needed",IF(AND(ISNUMBER($H85),$H85&gt;=$F85-Assumptions!$B$8),"Paid",IF(AND(ISNUMBER($H85),$H85&gt;0),"Partial",IF($E85&lt;Assumptions!$B$4,"Past Due",IF($E85&lt;=Assumptions!$B$4+Assumptions!$B$7,"Due Soon","Scheduled"))))),"Review Needed"))</f>
        <v/>
      </c>
      <c r="N85" s="24">
        <f>IF(OR($A85="",$F85=""),"",IFERROR(MAX(0,$F85-IF(ISNUMBER($H85),$H85,0)),""))</f>
        <v/>
      </c>
      <c r="O85" s="12">
        <f>IF($A85="","",IFERROR(IF(OR($E85="",$N85="",$N85&lt;=0,$E85&gt;=Assumptions!$B$4),"",Assumptions!$B$4-$E85),""))</f>
        <v/>
      </c>
      <c r="P85" s="19" t="n"/>
    </row>
    <row r="86" ht="23" customHeight="1">
      <c r="A86" s="19" t="n"/>
      <c r="B86" s="19" t="n"/>
      <c r="C86" s="19" t="n"/>
      <c r="D86" s="20" t="n"/>
      <c r="E86" s="21" t="n"/>
      <c r="F86" s="22" t="n"/>
      <c r="G86" s="21" t="n"/>
      <c r="H86" s="22" t="n"/>
      <c r="I86" s="19" t="n"/>
      <c r="J86" s="19" t="n"/>
      <c r="K86" s="19" t="n"/>
      <c r="L86" s="19" t="n"/>
      <c r="M86" s="25">
        <f>IF($A86="","",IFERROR(IF(OR($E86="",$F86="",AND(ISNUMBER($H86),$H86&gt;0,$G86=""),AND($G86&lt;&gt;"",NOT(ISNUMBER($H86)))),"Review Needed",IF(AND(ISNUMBER($H86),$H86&gt;=$F86-Assumptions!$B$8),"Paid",IF(AND(ISNUMBER($H86),$H86&gt;0),"Partial",IF($E86&lt;Assumptions!$B$4,"Past Due",IF($E86&lt;=Assumptions!$B$4+Assumptions!$B$7,"Due Soon","Scheduled"))))),"Review Needed"))</f>
        <v/>
      </c>
      <c r="N86" s="18">
        <f>IF(OR($A86="",$F86=""),"",IFERROR(MAX(0,$F86-IF(ISNUMBER($H86),$H86,0)),""))</f>
        <v/>
      </c>
      <c r="O86" s="9">
        <f>IF($A86="","",IFERROR(IF(OR($E86="",$N86="",$N86&lt;=0,$E86&gt;=Assumptions!$B$4),"",Assumptions!$B$4-$E86),""))</f>
        <v/>
      </c>
      <c r="P86" s="19" t="n"/>
    </row>
    <row r="87" ht="23" customHeight="1">
      <c r="A87" s="19" t="n"/>
      <c r="B87" s="19" t="n"/>
      <c r="C87" s="19" t="n"/>
      <c r="D87" s="20" t="n"/>
      <c r="E87" s="21" t="n"/>
      <c r="F87" s="22" t="n"/>
      <c r="G87" s="21" t="n"/>
      <c r="H87" s="22" t="n"/>
      <c r="I87" s="19" t="n"/>
      <c r="J87" s="19" t="n"/>
      <c r="K87" s="19" t="n"/>
      <c r="L87" s="19" t="n"/>
      <c r="M87" s="23">
        <f>IF($A87="","",IFERROR(IF(OR($E87="",$F87="",AND(ISNUMBER($H87),$H87&gt;0,$G87=""),AND($G87&lt;&gt;"",NOT(ISNUMBER($H87)))),"Review Needed",IF(AND(ISNUMBER($H87),$H87&gt;=$F87-Assumptions!$B$8),"Paid",IF(AND(ISNUMBER($H87),$H87&gt;0),"Partial",IF($E87&lt;Assumptions!$B$4,"Past Due",IF($E87&lt;=Assumptions!$B$4+Assumptions!$B$7,"Due Soon","Scheduled"))))),"Review Needed"))</f>
        <v/>
      </c>
      <c r="N87" s="24">
        <f>IF(OR($A87="",$F87=""),"",IFERROR(MAX(0,$F87-IF(ISNUMBER($H87),$H87,0)),""))</f>
        <v/>
      </c>
      <c r="O87" s="12">
        <f>IF($A87="","",IFERROR(IF(OR($E87="",$N87="",$N87&lt;=0,$E87&gt;=Assumptions!$B$4),"",Assumptions!$B$4-$E87),""))</f>
        <v/>
      </c>
      <c r="P87" s="19" t="n"/>
    </row>
    <row r="88" ht="23" customHeight="1">
      <c r="A88" s="19" t="n"/>
      <c r="B88" s="19" t="n"/>
      <c r="C88" s="19" t="n"/>
      <c r="D88" s="20" t="n"/>
      <c r="E88" s="21" t="n"/>
      <c r="F88" s="22" t="n"/>
      <c r="G88" s="21" t="n"/>
      <c r="H88" s="22" t="n"/>
      <c r="I88" s="19" t="n"/>
      <c r="J88" s="19" t="n"/>
      <c r="K88" s="19" t="n"/>
      <c r="L88" s="19" t="n"/>
      <c r="M88" s="25">
        <f>IF($A88="","",IFERROR(IF(OR($E88="",$F88="",AND(ISNUMBER($H88),$H88&gt;0,$G88=""),AND($G88&lt;&gt;"",NOT(ISNUMBER($H88)))),"Review Needed",IF(AND(ISNUMBER($H88),$H88&gt;=$F88-Assumptions!$B$8),"Paid",IF(AND(ISNUMBER($H88),$H88&gt;0),"Partial",IF($E88&lt;Assumptions!$B$4,"Past Due",IF($E88&lt;=Assumptions!$B$4+Assumptions!$B$7,"Due Soon","Scheduled"))))),"Review Needed"))</f>
        <v/>
      </c>
      <c r="N88" s="18">
        <f>IF(OR($A88="",$F88=""),"",IFERROR(MAX(0,$F88-IF(ISNUMBER($H88),$H88,0)),""))</f>
        <v/>
      </c>
      <c r="O88" s="9">
        <f>IF($A88="","",IFERROR(IF(OR($E88="",$N88="",$N88&lt;=0,$E88&gt;=Assumptions!$B$4),"",Assumptions!$B$4-$E88),""))</f>
        <v/>
      </c>
      <c r="P88" s="19" t="n"/>
    </row>
    <row r="89" ht="23" customHeight="1">
      <c r="A89" s="19" t="n"/>
      <c r="B89" s="19" t="n"/>
      <c r="C89" s="19" t="n"/>
      <c r="D89" s="20" t="n"/>
      <c r="E89" s="21" t="n"/>
      <c r="F89" s="22" t="n"/>
      <c r="G89" s="21" t="n"/>
      <c r="H89" s="22" t="n"/>
      <c r="I89" s="19" t="n"/>
      <c r="J89" s="19" t="n"/>
      <c r="K89" s="19" t="n"/>
      <c r="L89" s="19" t="n"/>
      <c r="M89" s="23">
        <f>IF($A89="","",IFERROR(IF(OR($E89="",$F89="",AND(ISNUMBER($H89),$H89&gt;0,$G89=""),AND($G89&lt;&gt;"",NOT(ISNUMBER($H89)))),"Review Needed",IF(AND(ISNUMBER($H89),$H89&gt;=$F89-Assumptions!$B$8),"Paid",IF(AND(ISNUMBER($H89),$H89&gt;0),"Partial",IF($E89&lt;Assumptions!$B$4,"Past Due",IF($E89&lt;=Assumptions!$B$4+Assumptions!$B$7,"Due Soon","Scheduled"))))),"Review Needed"))</f>
        <v/>
      </c>
      <c r="N89" s="24">
        <f>IF(OR($A89="",$F89=""),"",IFERROR(MAX(0,$F89-IF(ISNUMBER($H89),$H89,0)),""))</f>
        <v/>
      </c>
      <c r="O89" s="12">
        <f>IF($A89="","",IFERROR(IF(OR($E89="",$N89="",$N89&lt;=0,$E89&gt;=Assumptions!$B$4),"",Assumptions!$B$4-$E89),""))</f>
        <v/>
      </c>
      <c r="P89" s="19" t="n"/>
    </row>
    <row r="90" ht="23" customHeight="1">
      <c r="A90" s="19" t="n"/>
      <c r="B90" s="19" t="n"/>
      <c r="C90" s="19" t="n"/>
      <c r="D90" s="20" t="n"/>
      <c r="E90" s="21" t="n"/>
      <c r="F90" s="22" t="n"/>
      <c r="G90" s="21" t="n"/>
      <c r="H90" s="22" t="n"/>
      <c r="I90" s="19" t="n"/>
      <c r="J90" s="19" t="n"/>
      <c r="K90" s="19" t="n"/>
      <c r="L90" s="19" t="n"/>
      <c r="M90" s="25">
        <f>IF($A90="","",IFERROR(IF(OR($E90="",$F90="",AND(ISNUMBER($H90),$H90&gt;0,$G90=""),AND($G90&lt;&gt;"",NOT(ISNUMBER($H90)))),"Review Needed",IF(AND(ISNUMBER($H90),$H90&gt;=$F90-Assumptions!$B$8),"Paid",IF(AND(ISNUMBER($H90),$H90&gt;0),"Partial",IF($E90&lt;Assumptions!$B$4,"Past Due",IF($E90&lt;=Assumptions!$B$4+Assumptions!$B$7,"Due Soon","Scheduled"))))),"Review Needed"))</f>
        <v/>
      </c>
      <c r="N90" s="18">
        <f>IF(OR($A90="",$F90=""),"",IFERROR(MAX(0,$F90-IF(ISNUMBER($H90),$H90,0)),""))</f>
        <v/>
      </c>
      <c r="O90" s="9">
        <f>IF($A90="","",IFERROR(IF(OR($E90="",$N90="",$N90&lt;=0,$E90&gt;=Assumptions!$B$4),"",Assumptions!$B$4-$E90),""))</f>
        <v/>
      </c>
      <c r="P90" s="19" t="n"/>
    </row>
    <row r="91" ht="23" customHeight="1">
      <c r="A91" s="19" t="n"/>
      <c r="B91" s="19" t="n"/>
      <c r="C91" s="19" t="n"/>
      <c r="D91" s="20" t="n"/>
      <c r="E91" s="21" t="n"/>
      <c r="F91" s="22" t="n"/>
      <c r="G91" s="21" t="n"/>
      <c r="H91" s="22" t="n"/>
      <c r="I91" s="19" t="n"/>
      <c r="J91" s="19" t="n"/>
      <c r="K91" s="19" t="n"/>
      <c r="L91" s="19" t="n"/>
      <c r="M91" s="23">
        <f>IF($A91="","",IFERROR(IF(OR($E91="",$F91="",AND(ISNUMBER($H91),$H91&gt;0,$G91=""),AND($G91&lt;&gt;"",NOT(ISNUMBER($H91)))),"Review Needed",IF(AND(ISNUMBER($H91),$H91&gt;=$F91-Assumptions!$B$8),"Paid",IF(AND(ISNUMBER($H91),$H91&gt;0),"Partial",IF($E91&lt;Assumptions!$B$4,"Past Due",IF($E91&lt;=Assumptions!$B$4+Assumptions!$B$7,"Due Soon","Scheduled"))))),"Review Needed"))</f>
        <v/>
      </c>
      <c r="N91" s="24">
        <f>IF(OR($A91="",$F91=""),"",IFERROR(MAX(0,$F91-IF(ISNUMBER($H91),$H91,0)),""))</f>
        <v/>
      </c>
      <c r="O91" s="12">
        <f>IF($A91="","",IFERROR(IF(OR($E91="",$N91="",$N91&lt;=0,$E91&gt;=Assumptions!$B$4),"",Assumptions!$B$4-$E91),""))</f>
        <v/>
      </c>
      <c r="P91" s="19" t="n"/>
    </row>
    <row r="92" ht="23" customHeight="1">
      <c r="A92" s="19" t="n"/>
      <c r="B92" s="19" t="n"/>
      <c r="C92" s="19" t="n"/>
      <c r="D92" s="20" t="n"/>
      <c r="E92" s="21" t="n"/>
      <c r="F92" s="22" t="n"/>
      <c r="G92" s="21" t="n"/>
      <c r="H92" s="22" t="n"/>
      <c r="I92" s="19" t="n"/>
      <c r="J92" s="19" t="n"/>
      <c r="K92" s="19" t="n"/>
      <c r="L92" s="19" t="n"/>
      <c r="M92" s="25">
        <f>IF($A92="","",IFERROR(IF(OR($E92="",$F92="",AND(ISNUMBER($H92),$H92&gt;0,$G92=""),AND($G92&lt;&gt;"",NOT(ISNUMBER($H92)))),"Review Needed",IF(AND(ISNUMBER($H92),$H92&gt;=$F92-Assumptions!$B$8),"Paid",IF(AND(ISNUMBER($H92),$H92&gt;0),"Partial",IF($E92&lt;Assumptions!$B$4,"Past Due",IF($E92&lt;=Assumptions!$B$4+Assumptions!$B$7,"Due Soon","Scheduled"))))),"Review Needed"))</f>
        <v/>
      </c>
      <c r="N92" s="18">
        <f>IF(OR($A92="",$F92=""),"",IFERROR(MAX(0,$F92-IF(ISNUMBER($H92),$H92,0)),""))</f>
        <v/>
      </c>
      <c r="O92" s="9">
        <f>IF($A92="","",IFERROR(IF(OR($E92="",$N92="",$N92&lt;=0,$E92&gt;=Assumptions!$B$4),"",Assumptions!$B$4-$E92),""))</f>
        <v/>
      </c>
      <c r="P92" s="19" t="n"/>
    </row>
    <row r="93" ht="23" customHeight="1">
      <c r="A93" s="19" t="n"/>
      <c r="B93" s="19" t="n"/>
      <c r="C93" s="19" t="n"/>
      <c r="D93" s="20" t="n"/>
      <c r="E93" s="21" t="n"/>
      <c r="F93" s="22" t="n"/>
      <c r="G93" s="21" t="n"/>
      <c r="H93" s="22" t="n"/>
      <c r="I93" s="19" t="n"/>
      <c r="J93" s="19" t="n"/>
      <c r="K93" s="19" t="n"/>
      <c r="L93" s="19" t="n"/>
      <c r="M93" s="23">
        <f>IF($A93="","",IFERROR(IF(OR($E93="",$F93="",AND(ISNUMBER($H93),$H93&gt;0,$G93=""),AND($G93&lt;&gt;"",NOT(ISNUMBER($H93)))),"Review Needed",IF(AND(ISNUMBER($H93),$H93&gt;=$F93-Assumptions!$B$8),"Paid",IF(AND(ISNUMBER($H93),$H93&gt;0),"Partial",IF($E93&lt;Assumptions!$B$4,"Past Due",IF($E93&lt;=Assumptions!$B$4+Assumptions!$B$7,"Due Soon","Scheduled"))))),"Review Needed"))</f>
        <v/>
      </c>
      <c r="N93" s="24">
        <f>IF(OR($A93="",$F93=""),"",IFERROR(MAX(0,$F93-IF(ISNUMBER($H93),$H93,0)),""))</f>
        <v/>
      </c>
      <c r="O93" s="12">
        <f>IF($A93="","",IFERROR(IF(OR($E93="",$N93="",$N93&lt;=0,$E93&gt;=Assumptions!$B$4),"",Assumptions!$B$4-$E93),""))</f>
        <v/>
      </c>
      <c r="P93" s="19" t="n"/>
    </row>
    <row r="94" ht="23" customHeight="1">
      <c r="A94" s="19" t="n"/>
      <c r="B94" s="19" t="n"/>
      <c r="C94" s="19" t="n"/>
      <c r="D94" s="20" t="n"/>
      <c r="E94" s="21" t="n"/>
      <c r="F94" s="22" t="n"/>
      <c r="G94" s="21" t="n"/>
      <c r="H94" s="22" t="n"/>
      <c r="I94" s="19" t="n"/>
      <c r="J94" s="19" t="n"/>
      <c r="K94" s="19" t="n"/>
      <c r="L94" s="19" t="n"/>
      <c r="M94" s="25">
        <f>IF($A94="","",IFERROR(IF(OR($E94="",$F94="",AND(ISNUMBER($H94),$H94&gt;0,$G94=""),AND($G94&lt;&gt;"",NOT(ISNUMBER($H94)))),"Review Needed",IF(AND(ISNUMBER($H94),$H94&gt;=$F94-Assumptions!$B$8),"Paid",IF(AND(ISNUMBER($H94),$H94&gt;0),"Partial",IF($E94&lt;Assumptions!$B$4,"Past Due",IF($E94&lt;=Assumptions!$B$4+Assumptions!$B$7,"Due Soon","Scheduled"))))),"Review Needed"))</f>
        <v/>
      </c>
      <c r="N94" s="18">
        <f>IF(OR($A94="",$F94=""),"",IFERROR(MAX(0,$F94-IF(ISNUMBER($H94),$H94,0)),""))</f>
        <v/>
      </c>
      <c r="O94" s="9">
        <f>IF($A94="","",IFERROR(IF(OR($E94="",$N94="",$N94&lt;=0,$E94&gt;=Assumptions!$B$4),"",Assumptions!$B$4-$E94),""))</f>
        <v/>
      </c>
      <c r="P94" s="19" t="n"/>
    </row>
    <row r="95" ht="23" customHeight="1">
      <c r="A95" s="19" t="n"/>
      <c r="B95" s="19" t="n"/>
      <c r="C95" s="19" t="n"/>
      <c r="D95" s="20" t="n"/>
      <c r="E95" s="21" t="n"/>
      <c r="F95" s="22" t="n"/>
      <c r="G95" s="21" t="n"/>
      <c r="H95" s="22" t="n"/>
      <c r="I95" s="19" t="n"/>
      <c r="J95" s="19" t="n"/>
      <c r="K95" s="19" t="n"/>
      <c r="L95" s="19" t="n"/>
      <c r="M95" s="23">
        <f>IF($A95="","",IFERROR(IF(OR($E95="",$F95="",AND(ISNUMBER($H95),$H95&gt;0,$G95=""),AND($G95&lt;&gt;"",NOT(ISNUMBER($H95)))),"Review Needed",IF(AND(ISNUMBER($H95),$H95&gt;=$F95-Assumptions!$B$8),"Paid",IF(AND(ISNUMBER($H95),$H95&gt;0),"Partial",IF($E95&lt;Assumptions!$B$4,"Past Due",IF($E95&lt;=Assumptions!$B$4+Assumptions!$B$7,"Due Soon","Scheduled"))))),"Review Needed"))</f>
        <v/>
      </c>
      <c r="N95" s="24">
        <f>IF(OR($A95="",$F95=""),"",IFERROR(MAX(0,$F95-IF(ISNUMBER($H95),$H95,0)),""))</f>
        <v/>
      </c>
      <c r="O95" s="12">
        <f>IF($A95="","",IFERROR(IF(OR($E95="",$N95="",$N95&lt;=0,$E95&gt;=Assumptions!$B$4),"",Assumptions!$B$4-$E95),""))</f>
        <v/>
      </c>
      <c r="P95" s="19" t="n"/>
    </row>
    <row r="96" ht="23" customHeight="1">
      <c r="A96" s="19" t="n"/>
      <c r="B96" s="19" t="n"/>
      <c r="C96" s="19" t="n"/>
      <c r="D96" s="20" t="n"/>
      <c r="E96" s="21" t="n"/>
      <c r="F96" s="22" t="n"/>
      <c r="G96" s="21" t="n"/>
      <c r="H96" s="22" t="n"/>
      <c r="I96" s="19" t="n"/>
      <c r="J96" s="19" t="n"/>
      <c r="K96" s="19" t="n"/>
      <c r="L96" s="19" t="n"/>
      <c r="M96" s="25">
        <f>IF($A96="","",IFERROR(IF(OR($E96="",$F96="",AND(ISNUMBER($H96),$H96&gt;0,$G96=""),AND($G96&lt;&gt;"",NOT(ISNUMBER($H96)))),"Review Needed",IF(AND(ISNUMBER($H96),$H96&gt;=$F96-Assumptions!$B$8),"Paid",IF(AND(ISNUMBER($H96),$H96&gt;0),"Partial",IF($E96&lt;Assumptions!$B$4,"Past Due",IF($E96&lt;=Assumptions!$B$4+Assumptions!$B$7,"Due Soon","Scheduled"))))),"Review Needed"))</f>
        <v/>
      </c>
      <c r="N96" s="18">
        <f>IF(OR($A96="",$F96=""),"",IFERROR(MAX(0,$F96-IF(ISNUMBER($H96),$H96,0)),""))</f>
        <v/>
      </c>
      <c r="O96" s="9">
        <f>IF($A96="","",IFERROR(IF(OR($E96="",$N96="",$N96&lt;=0,$E96&gt;=Assumptions!$B$4),"",Assumptions!$B$4-$E96),""))</f>
        <v/>
      </c>
      <c r="P96" s="19" t="n"/>
    </row>
    <row r="97" ht="23" customHeight="1">
      <c r="A97" s="19" t="n"/>
      <c r="B97" s="19" t="n"/>
      <c r="C97" s="19" t="n"/>
      <c r="D97" s="20" t="n"/>
      <c r="E97" s="21" t="n"/>
      <c r="F97" s="22" t="n"/>
      <c r="G97" s="21" t="n"/>
      <c r="H97" s="22" t="n"/>
      <c r="I97" s="19" t="n"/>
      <c r="J97" s="19" t="n"/>
      <c r="K97" s="19" t="n"/>
      <c r="L97" s="19" t="n"/>
      <c r="M97" s="23">
        <f>IF($A97="","",IFERROR(IF(OR($E97="",$F97="",AND(ISNUMBER($H97),$H97&gt;0,$G97=""),AND($G97&lt;&gt;"",NOT(ISNUMBER($H97)))),"Review Needed",IF(AND(ISNUMBER($H97),$H97&gt;=$F97-Assumptions!$B$8),"Paid",IF(AND(ISNUMBER($H97),$H97&gt;0),"Partial",IF($E97&lt;Assumptions!$B$4,"Past Due",IF($E97&lt;=Assumptions!$B$4+Assumptions!$B$7,"Due Soon","Scheduled"))))),"Review Needed"))</f>
        <v/>
      </c>
      <c r="N97" s="24">
        <f>IF(OR($A97="",$F97=""),"",IFERROR(MAX(0,$F97-IF(ISNUMBER($H97),$H97,0)),""))</f>
        <v/>
      </c>
      <c r="O97" s="12">
        <f>IF($A97="","",IFERROR(IF(OR($E97="",$N97="",$N97&lt;=0,$E97&gt;=Assumptions!$B$4),"",Assumptions!$B$4-$E97),""))</f>
        <v/>
      </c>
      <c r="P97" s="19" t="n"/>
    </row>
    <row r="98" ht="23" customHeight="1">
      <c r="A98" s="19" t="n"/>
      <c r="B98" s="19" t="n"/>
      <c r="C98" s="19" t="n"/>
      <c r="D98" s="20" t="n"/>
      <c r="E98" s="21" t="n"/>
      <c r="F98" s="22" t="n"/>
      <c r="G98" s="21" t="n"/>
      <c r="H98" s="22" t="n"/>
      <c r="I98" s="19" t="n"/>
      <c r="J98" s="19" t="n"/>
      <c r="K98" s="19" t="n"/>
      <c r="L98" s="19" t="n"/>
      <c r="M98" s="25">
        <f>IF($A98="","",IFERROR(IF(OR($E98="",$F98="",AND(ISNUMBER($H98),$H98&gt;0,$G98=""),AND($G98&lt;&gt;"",NOT(ISNUMBER($H98)))),"Review Needed",IF(AND(ISNUMBER($H98),$H98&gt;=$F98-Assumptions!$B$8),"Paid",IF(AND(ISNUMBER($H98),$H98&gt;0),"Partial",IF($E98&lt;Assumptions!$B$4,"Past Due",IF($E98&lt;=Assumptions!$B$4+Assumptions!$B$7,"Due Soon","Scheduled"))))),"Review Needed"))</f>
        <v/>
      </c>
      <c r="N98" s="18">
        <f>IF(OR($A98="",$F98=""),"",IFERROR(MAX(0,$F98-IF(ISNUMBER($H98),$H98,0)),""))</f>
        <v/>
      </c>
      <c r="O98" s="9">
        <f>IF($A98="","",IFERROR(IF(OR($E98="",$N98="",$N98&lt;=0,$E98&gt;=Assumptions!$B$4),"",Assumptions!$B$4-$E98),""))</f>
        <v/>
      </c>
      <c r="P98" s="19" t="n"/>
    </row>
    <row r="99" ht="23" customHeight="1">
      <c r="A99" s="19" t="n"/>
      <c r="B99" s="19" t="n"/>
      <c r="C99" s="19" t="n"/>
      <c r="D99" s="20" t="n"/>
      <c r="E99" s="21" t="n"/>
      <c r="F99" s="22" t="n"/>
      <c r="G99" s="21" t="n"/>
      <c r="H99" s="22" t="n"/>
      <c r="I99" s="19" t="n"/>
      <c r="J99" s="19" t="n"/>
      <c r="K99" s="19" t="n"/>
      <c r="L99" s="19" t="n"/>
      <c r="M99" s="23">
        <f>IF($A99="","",IFERROR(IF(OR($E99="",$F99="",AND(ISNUMBER($H99),$H99&gt;0,$G99=""),AND($G99&lt;&gt;"",NOT(ISNUMBER($H99)))),"Review Needed",IF(AND(ISNUMBER($H99),$H99&gt;=$F99-Assumptions!$B$8),"Paid",IF(AND(ISNUMBER($H99),$H99&gt;0),"Partial",IF($E99&lt;Assumptions!$B$4,"Past Due",IF($E99&lt;=Assumptions!$B$4+Assumptions!$B$7,"Due Soon","Scheduled"))))),"Review Needed"))</f>
        <v/>
      </c>
      <c r="N99" s="24">
        <f>IF(OR($A99="",$F99=""),"",IFERROR(MAX(0,$F99-IF(ISNUMBER($H99),$H99,0)),""))</f>
        <v/>
      </c>
      <c r="O99" s="12">
        <f>IF($A99="","",IFERROR(IF(OR($E99="",$N99="",$N99&lt;=0,$E99&gt;=Assumptions!$B$4),"",Assumptions!$B$4-$E99),""))</f>
        <v/>
      </c>
      <c r="P99" s="19" t="n"/>
    </row>
    <row r="100" ht="23" customHeight="1">
      <c r="A100" s="19" t="n"/>
      <c r="B100" s="19" t="n"/>
      <c r="C100" s="19" t="n"/>
      <c r="D100" s="20" t="n"/>
      <c r="E100" s="21" t="n"/>
      <c r="F100" s="22" t="n"/>
      <c r="G100" s="21" t="n"/>
      <c r="H100" s="22" t="n"/>
      <c r="I100" s="19" t="n"/>
      <c r="J100" s="19" t="n"/>
      <c r="K100" s="19" t="n"/>
      <c r="L100" s="19" t="n"/>
      <c r="M100" s="25">
        <f>IF($A100="","",IFERROR(IF(OR($E100="",$F100="",AND(ISNUMBER($H100),$H100&gt;0,$G100=""),AND($G100&lt;&gt;"",NOT(ISNUMBER($H100)))),"Review Needed",IF(AND(ISNUMBER($H100),$H100&gt;=$F100-Assumptions!$B$8),"Paid",IF(AND(ISNUMBER($H100),$H100&gt;0),"Partial",IF($E100&lt;Assumptions!$B$4,"Past Due",IF($E100&lt;=Assumptions!$B$4+Assumptions!$B$7,"Due Soon","Scheduled"))))),"Review Needed"))</f>
        <v/>
      </c>
      <c r="N100" s="18">
        <f>IF(OR($A100="",$F100=""),"",IFERROR(MAX(0,$F100-IF(ISNUMBER($H100),$H100,0)),""))</f>
        <v/>
      </c>
      <c r="O100" s="9">
        <f>IF($A100="","",IFERROR(IF(OR($E100="",$N100="",$N100&lt;=0,$E100&gt;=Assumptions!$B$4),"",Assumptions!$B$4-$E100),""))</f>
        <v/>
      </c>
      <c r="P100" s="19" t="n"/>
    </row>
    <row r="101" ht="23" customHeight="1">
      <c r="A101" s="19" t="n"/>
      <c r="B101" s="19" t="n"/>
      <c r="C101" s="19" t="n"/>
      <c r="D101" s="20" t="n"/>
      <c r="E101" s="21" t="n"/>
      <c r="F101" s="22" t="n"/>
      <c r="G101" s="21" t="n"/>
      <c r="H101" s="22" t="n"/>
      <c r="I101" s="19" t="n"/>
      <c r="J101" s="19" t="n"/>
      <c r="K101" s="19" t="n"/>
      <c r="L101" s="19" t="n"/>
      <c r="M101" s="23">
        <f>IF($A101="","",IFERROR(IF(OR($E101="",$F101="",AND(ISNUMBER($H101),$H101&gt;0,$G101=""),AND($G101&lt;&gt;"",NOT(ISNUMBER($H101)))),"Review Needed",IF(AND(ISNUMBER($H101),$H101&gt;=$F101-Assumptions!$B$8),"Paid",IF(AND(ISNUMBER($H101),$H101&gt;0),"Partial",IF($E101&lt;Assumptions!$B$4,"Past Due",IF($E101&lt;=Assumptions!$B$4+Assumptions!$B$7,"Due Soon","Scheduled"))))),"Review Needed"))</f>
        <v/>
      </c>
      <c r="N101" s="24">
        <f>IF(OR($A101="",$F101=""),"",IFERROR(MAX(0,$F101-IF(ISNUMBER($H101),$H101,0)),""))</f>
        <v/>
      </c>
      <c r="O101" s="12">
        <f>IF($A101="","",IFERROR(IF(OR($E101="",$N101="",$N101&lt;=0,$E101&gt;=Assumptions!$B$4),"",Assumptions!$B$4-$E101),""))</f>
        <v/>
      </c>
      <c r="P101" s="19" t="n"/>
    </row>
    <row r="102" ht="23" customHeight="1">
      <c r="A102" s="19" t="n"/>
      <c r="B102" s="19" t="n"/>
      <c r="C102" s="19" t="n"/>
      <c r="D102" s="20" t="n"/>
      <c r="E102" s="21" t="n"/>
      <c r="F102" s="22" t="n"/>
      <c r="G102" s="21" t="n"/>
      <c r="H102" s="22" t="n"/>
      <c r="I102" s="19" t="n"/>
      <c r="J102" s="19" t="n"/>
      <c r="K102" s="19" t="n"/>
      <c r="L102" s="19" t="n"/>
      <c r="M102" s="25">
        <f>IF($A102="","",IFERROR(IF(OR($E102="",$F102="",AND(ISNUMBER($H102),$H102&gt;0,$G102=""),AND($G102&lt;&gt;"",NOT(ISNUMBER($H102)))),"Review Needed",IF(AND(ISNUMBER($H102),$H102&gt;=$F102-Assumptions!$B$8),"Paid",IF(AND(ISNUMBER($H102),$H102&gt;0),"Partial",IF($E102&lt;Assumptions!$B$4,"Past Due",IF($E102&lt;=Assumptions!$B$4+Assumptions!$B$7,"Due Soon","Scheduled"))))),"Review Needed"))</f>
        <v/>
      </c>
      <c r="N102" s="18">
        <f>IF(OR($A102="",$F102=""),"",IFERROR(MAX(0,$F102-IF(ISNUMBER($H102),$H102,0)),""))</f>
        <v/>
      </c>
      <c r="O102" s="9">
        <f>IF($A102="","",IFERROR(IF(OR($E102="",$N102="",$N102&lt;=0,$E102&gt;=Assumptions!$B$4),"",Assumptions!$B$4-$E102),""))</f>
        <v/>
      </c>
      <c r="P102" s="19" t="n"/>
    </row>
    <row r="103" ht="23" customHeight="1">
      <c r="A103" s="19" t="n"/>
      <c r="B103" s="19" t="n"/>
      <c r="C103" s="19" t="n"/>
      <c r="D103" s="20" t="n"/>
      <c r="E103" s="21" t="n"/>
      <c r="F103" s="22" t="n"/>
      <c r="G103" s="21" t="n"/>
      <c r="H103" s="22" t="n"/>
      <c r="I103" s="19" t="n"/>
      <c r="J103" s="19" t="n"/>
      <c r="K103" s="19" t="n"/>
      <c r="L103" s="19" t="n"/>
      <c r="M103" s="23">
        <f>IF($A103="","",IFERROR(IF(OR($E103="",$F103="",AND(ISNUMBER($H103),$H103&gt;0,$G103=""),AND($G103&lt;&gt;"",NOT(ISNUMBER($H103)))),"Review Needed",IF(AND(ISNUMBER($H103),$H103&gt;=$F103-Assumptions!$B$8),"Paid",IF(AND(ISNUMBER($H103),$H103&gt;0),"Partial",IF($E103&lt;Assumptions!$B$4,"Past Due",IF($E103&lt;=Assumptions!$B$4+Assumptions!$B$7,"Due Soon","Scheduled"))))),"Review Needed"))</f>
        <v/>
      </c>
      <c r="N103" s="24">
        <f>IF(OR($A103="",$F103=""),"",IFERROR(MAX(0,$F103-IF(ISNUMBER($H103),$H103,0)),""))</f>
        <v/>
      </c>
      <c r="O103" s="12">
        <f>IF($A103="","",IFERROR(IF(OR($E103="",$N103="",$N103&lt;=0,$E103&gt;=Assumptions!$B$4),"",Assumptions!$B$4-$E103),""))</f>
        <v/>
      </c>
      <c r="P103" s="19" t="n"/>
    </row>
    <row r="104" ht="23" customHeight="1">
      <c r="A104" s="19" t="n"/>
      <c r="B104" s="19" t="n"/>
      <c r="C104" s="19" t="n"/>
      <c r="D104" s="20" t="n"/>
      <c r="E104" s="21" t="n"/>
      <c r="F104" s="22" t="n"/>
      <c r="G104" s="21" t="n"/>
      <c r="H104" s="22" t="n"/>
      <c r="I104" s="19" t="n"/>
      <c r="J104" s="19" t="n"/>
      <c r="K104" s="19" t="n"/>
      <c r="L104" s="19" t="n"/>
      <c r="M104" s="25">
        <f>IF($A104="","",IFERROR(IF(OR($E104="",$F104="",AND(ISNUMBER($H104),$H104&gt;0,$G104=""),AND($G104&lt;&gt;"",NOT(ISNUMBER($H104)))),"Review Needed",IF(AND(ISNUMBER($H104),$H104&gt;=$F104-Assumptions!$B$8),"Paid",IF(AND(ISNUMBER($H104),$H104&gt;0),"Partial",IF($E104&lt;Assumptions!$B$4,"Past Due",IF($E104&lt;=Assumptions!$B$4+Assumptions!$B$7,"Due Soon","Scheduled"))))),"Review Needed"))</f>
        <v/>
      </c>
      <c r="N104" s="18">
        <f>IF(OR($A104="",$F104=""),"",IFERROR(MAX(0,$F104-IF(ISNUMBER($H104),$H104,0)),""))</f>
        <v/>
      </c>
      <c r="O104" s="9">
        <f>IF($A104="","",IFERROR(IF(OR($E104="",$N104="",$N104&lt;=0,$E104&gt;=Assumptions!$B$4),"",Assumptions!$B$4-$E104),""))</f>
        <v/>
      </c>
      <c r="P104" s="19" t="n"/>
    </row>
  </sheetData>
  <autoFilter ref="A4:P104"/>
  <mergeCells count="1">
    <mergeCell ref="A1:P1"/>
  </mergeCells>
  <conditionalFormatting sqref="M5:M104">
    <cfRule type="expression" priority="1" dxfId="1">
      <formula>$M5="Paid"</formula>
    </cfRule>
    <cfRule type="expression" priority="2" dxfId="0">
      <formula>$M5="Past Due"</formula>
    </cfRule>
    <cfRule type="expression" priority="3" dxfId="0">
      <formula>$M5="Review Needed"</formula>
    </cfRule>
    <cfRule type="expression" priority="4" dxfId="2">
      <formula>OR($M5="Due Soon",$M5="Partial")</formula>
    </cfRule>
  </conditionalFormatting>
  <conditionalFormatting sqref="N5:O104">
    <cfRule type="expression" priority="5" dxfId="0">
      <formula>$O5&gt;0</formula>
    </cfRule>
  </conditionalFormatting>
  <conditionalFormatting sqref="L5:L104">
    <cfRule type="expression" priority="6" dxfId="2">
      <formula>OR($L5="Review Needed",$L5="Contact Planned",$L5="Awaiting Record")</formula>
    </cfRule>
  </conditionalFormatting>
  <dataValidations count="7">
    <dataValidation sqref="D5:D104" showDropDown="0" showInputMessage="1" showErrorMessage="1" allowBlank="0" errorTitle="Check Installment Number" error="Enter a whole installment number within the displayed limit." promptTitle="Installment Number" prompt="Enter a whole number from 1 through the displayed maximum." type="whole" operator="between">
      <formula1>1</formula1>
      <formula2>$J$2</formula2>
    </dataValidation>
    <dataValidation sqref="E5:E104" showDropDown="0" showInputMessage="0" showErrorMessage="1" allowBlank="0" errorTitle="Check Due Date" error="Enter a due date within the displayed date range." type="date" operator="between">
      <formula1>$L$2</formula1>
      <formula2>$N$2</formula2>
    </dataValidation>
    <dataValidation sqref="F5:F104" showDropDown="0" showInputMessage="0" showErrorMessage="1" allowBlank="0" errorTitle="Check Scheduled Premium" error="Enter a positive amount within the displayed maximum." type="decimal" operator="between">
      <formula1>0.01</formula1>
      <formula2>$H$2</formula2>
    </dataValidation>
    <dataValidation sqref="G5:G104" showDropDown="0" showInputMessage="0" showErrorMessage="1" allowBlank="0" errorTitle="Check Payment Date" error="Enter a payment date within the displayed date range." type="date" operator="between">
      <formula1>$L$2</formula1>
      <formula2>$N$2</formula2>
    </dataValidation>
    <dataValidation sqref="H5:H104" showDropDown="0" showInputMessage="0" showErrorMessage="1" allowBlank="0" errorTitle="Check Recorded Amount" error="Enter zero or a positive amount within the displayed maximum." type="decimal" operator="between">
      <formula1>0</formula1>
      <formula2>$H$2</formula2>
    </dataValidation>
    <dataValidation sqref="J5:J104" showDropDown="0" showInputMessage="0" showErrorMessage="1" allowBlank="0" errorTitle="Check Recorded Method" error="Select a recorded payment method from the list." type="list">
      <formula1>"ACH,Card,Check,Agency Sweep,Other"</formula1>
    </dataValidation>
    <dataValidation sqref="L5:L104" showDropDown="0" showInputMessage="0" showErrorMessage="1" allowBlank="0" errorTitle="Check Follow-Up Status" error="Select a follow-up status from the list." type="list">
      <formula1>"Not Needed,Review Needed,Contact Planned,Awaiting Record,Resolved"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F7B78"/>
    <outlinePr summaryBelow="1" summaryRight="1"/>
    <pageSetUpPr/>
  </sheetPr>
  <dimension ref="A1:C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62" customWidth="1" min="3" max="3"/>
  </cols>
  <sheetData>
    <row r="1" ht="27" customHeight="1">
      <c r="A1" s="1" t="inlineStr">
        <is>
          <t>Payment Schedule Assumptions</t>
        </is>
      </c>
    </row>
    <row r="2">
      <c r="A2" s="4" t="inlineStr">
        <is>
          <t>Edit yellow values to control date checks, status timing, and entry limits.</t>
        </is>
      </c>
    </row>
    <row r="3">
      <c r="A3" s="5" t="inlineStr">
        <is>
          <t>Setting</t>
        </is>
      </c>
      <c r="B3" s="5" t="inlineStr">
        <is>
          <t>Value</t>
        </is>
      </c>
      <c r="C3" s="5" t="inlineStr">
        <is>
          <t>Purpose</t>
        </is>
      </c>
    </row>
    <row r="4" ht="30" customHeight="1">
      <c r="A4" s="26" t="inlineStr">
        <is>
          <t>As-of Date</t>
        </is>
      </c>
      <c r="B4" s="27" t="n">
        <v>46276</v>
      </c>
      <c r="C4" s="26" t="inlineStr">
        <is>
          <t>Drives payment status and days-past-due prompts.</t>
        </is>
      </c>
    </row>
    <row r="5" ht="30" customHeight="1">
      <c r="A5" s="28" t="inlineStr">
        <is>
          <t>Earliest Accepted Date</t>
        </is>
      </c>
      <c r="B5" s="27" t="n">
        <v>44451</v>
      </c>
      <c r="C5" s="28" t="inlineStr">
        <is>
          <t>Sets the earliest permitted schedule or payment date.</t>
        </is>
      </c>
    </row>
    <row r="6" ht="30" customHeight="1">
      <c r="A6" s="26" t="inlineStr">
        <is>
          <t>Latest Accepted Date</t>
        </is>
      </c>
      <c r="B6" s="27" t="n">
        <v>48101</v>
      </c>
      <c r="C6" s="26" t="inlineStr">
        <is>
          <t>Sets the latest permitted schedule or payment date.</t>
        </is>
      </c>
    </row>
    <row r="7" ht="30" customHeight="1">
      <c r="A7" s="28" t="inlineStr">
        <is>
          <t>Due-Soon Window (Days)</t>
        </is>
      </c>
      <c r="B7" s="29" t="n">
        <v>14</v>
      </c>
      <c r="C7" s="28" t="inlineStr">
        <is>
          <t>Classifies unpaid installments within this many days as due soon.</t>
        </is>
      </c>
    </row>
    <row r="8" ht="30" customHeight="1">
      <c r="A8" s="26" t="inlineStr">
        <is>
          <t>Payment Match Tolerance</t>
        </is>
      </c>
      <c r="B8" s="22" t="n">
        <v>0.01</v>
      </c>
      <c r="C8" s="26" t="inlineStr">
        <is>
          <t>Allows a small entered difference when calculating paid status.</t>
        </is>
      </c>
    </row>
    <row r="9" ht="30" customHeight="1">
      <c r="A9" s="28" t="inlineStr">
        <is>
          <t>Maximum Entered Amount</t>
        </is>
      </c>
      <c r="B9" s="22" t="n">
        <v>1000000</v>
      </c>
      <c r="C9" s="28" t="inlineStr">
        <is>
          <t>Limits each scheduled or recorded amount entry.</t>
        </is>
      </c>
    </row>
    <row r="10" ht="30" customHeight="1">
      <c r="A10" s="26" t="inlineStr">
        <is>
          <t>Maximum Installment Number</t>
        </is>
      </c>
      <c r="B10" s="29" t="n">
        <v>24</v>
      </c>
      <c r="C10" s="26" t="inlineStr">
        <is>
          <t>Limits the installment number accepted in the schedule.</t>
        </is>
      </c>
    </row>
  </sheetData>
  <autoFilter ref="A3:C10"/>
  <mergeCells count="1">
    <mergeCell ref="A1:C1"/>
  </mergeCells>
  <conditionalFormatting sqref="B5:B6">
    <cfRule type="expression" priority="1" dxfId="0">
      <formula>$B$5&gt;$B$6</formula>
    </cfRule>
  </conditionalFormatting>
  <conditionalFormatting sqref="B4">
    <cfRule type="expression" priority="2" dxfId="0">
      <formula>OR($B$4&lt;$B$5,$B$4&gt;$B$6)</formula>
    </cfRule>
  </conditionalFormatting>
  <dataValidations count="5">
    <dataValidation sqref="B4:B6" showDropDown="0" showInputMessage="0" showErrorMessage="1" allowBlank="0" errorTitle="Check Date" error="Enter a date from 01/01/2000 through 12/31/2100." type="date" operator="between">
      <formula1>DATE(2000,1,1)</formula1>
      <formula2>DATE(2100,12,31)</formula2>
    </dataValidation>
    <dataValidation sqref="B7" showDropDown="0" showInputMessage="0" showErrorMessage="1" allowBlank="0" errorTitle="Check Due-Soon Window" error="Enter a whole number from 0 through 90." type="whole" operator="between">
      <formula1>0</formula1>
      <formula2>90</formula2>
    </dataValidation>
    <dataValidation sqref="B8" showDropDown="0" showInputMessage="0" showErrorMessage="1" allowBlank="0" errorTitle="Check Match Tolerance" error="Enter a nonnegative dollar tolerance up to $1,000.00." type="decimal" operator="between">
      <formula1>0</formula1>
      <formula2>1000</formula2>
    </dataValidation>
    <dataValidation sqref="B9" showDropDown="0" showInputMessage="0" showErrorMessage="1" allowBlank="0" errorTitle="Check Maximum Amount" error="Enter a maximum amount from $1.00 through $100,000,000.00." type="decimal" operator="between">
      <formula1>1</formula1>
      <formula2>100000000</formula2>
    </dataValidation>
    <dataValidation sqref="B10" showDropDown="0" showInputMessage="0" showErrorMessage="1" allowBlank="0" errorTitle="Check Installment Limit" error="Enter a whole installment limit from 1 through 60." type="whole" operator="between">
      <formula1>1</formula1>
      <formula2>60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2026-09-11T00:17:29Z</dcterms:created>
  <dcterms:modified xmlns:dcterms="http://purl.org/dc/terms/" xmlns:xsi="http://www.w3.org/2001/XMLSchema-instance" xsi:type="dcterms:W3CDTF">2026-09-11T00:17:29+00:00Z</dcterms:modified>
</cp:coreProperties>
</file>