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ales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'Summary'!$A$7:$Q$107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253746"/>
      <sz val="9"/>
    </font>
    <font>
      <name val="Calibri"/>
      <b val="1"/>
      <color rgb="00253746"/>
      <sz val="10"/>
    </font>
    <font>
      <name val="Calibri"/>
      <color rgb="00253746"/>
      <sz val="10"/>
    </font>
    <font>
      <name val="Calibri"/>
      <b val="1"/>
      <color rgb="00FFFFFF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E56A2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pivotButton="0" quotePrefix="0" xfId="0"/>
    <xf numFmtId="166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B5472F"/>
        <sz val="10"/>
      </font>
      <fill>
        <patternFill patternType="solid">
          <fgColor rgb="00F8E2DC"/>
        </patternFill>
      </fill>
    </dxf>
    <dxf>
      <font>
        <name val="Calibri"/>
        <b val="1"/>
        <color rgb="000F7B78"/>
        <sz val="10"/>
      </font>
      <fill>
        <patternFill patternType="solid">
          <fgColor rgb="00DDEF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SalesLogTable" displayName="SalesLogTable" ref="A4:L154" headerRowCount="1">
  <autoFilter ref="A4:L154"/>
  <tableColumns count="12">
    <tableColumn id="1" name="Activity Date"/>
    <tableColumn id="2" name="Producer"/>
    <tableColumn id="3" name="Account / Prospect"/>
    <tableColumn id="4" name="Activity Type"/>
    <tableColumn id="5" name="Reference"/>
    <tableColumn id="6" name="Line of Business"/>
    <tableColumn id="7" name="Status"/>
    <tableColumn id="8" name="Written Premium"/>
    <tableColumn id="9" name="Agency Revenue"/>
    <tableColumn id="10" name="Next Follow-Up"/>
    <tableColumn id="11" name="Notes"/>
    <tableColumn id="12" name="Period Check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ProducerTargetsTable" displayName="ProducerTargetsTable" ref="A14:F114" headerRowCount="1">
  <autoFilter ref="A14:F114"/>
  <tableColumns count="6">
    <tableColumn id="1" name="Producer"/>
    <tableColumn id="2" name="Activity Target"/>
    <tableColumn id="3" name="Quote Target"/>
    <tableColumn id="4" name="Sales Target"/>
    <tableColumn id="5" name="Written Premium Target"/>
    <tableColumn id="6" name="Agency Revenue Target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12" customWidth="1" min="3" max="3"/>
    <col width="12" customWidth="1" min="4" max="4"/>
    <col width="13" customWidth="1" min="5" max="5"/>
    <col width="10" customWidth="1" min="6" max="6"/>
    <col width="11" customWidth="1" min="7" max="7"/>
    <col width="13" customWidth="1" min="8" max="8"/>
    <col width="12" customWidth="1" min="9" max="9"/>
    <col width="11" customWidth="1" min="10" max="10"/>
    <col width="17" customWidth="1" min="11" max="11"/>
    <col width="18" customWidth="1" min="12" max="12"/>
    <col width="12" customWidth="1" min="13" max="13"/>
    <col width="17" customWidth="1" min="14" max="14"/>
    <col width="18" customWidth="1" min="15" max="15"/>
    <col width="12" customWidth="1" min="16" max="16"/>
    <col width="14" customWidth="1" min="17" max="17"/>
  </cols>
  <sheetData>
    <row r="1" ht="26" customHeight="1">
      <c r="A1" s="1" t="inlineStr">
        <is>
          <t>Insurance Producer Sales Scorecard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30" t="n"/>
    </row>
    <row r="2">
      <c r="A2" s="2" t="inlineStr">
        <is>
          <t>Reporting Start</t>
        </is>
      </c>
      <c r="B2" s="2" t="inlineStr">
        <is>
          <t>Reporting End</t>
        </is>
      </c>
      <c r="C2" s="2" t="inlineStr">
        <is>
          <t>Producers</t>
        </is>
      </c>
      <c r="D2" s="2" t="inlineStr">
        <is>
          <t>Activities</t>
        </is>
      </c>
      <c r="E2" s="2" t="inlineStr">
        <is>
          <t>Bound Sales</t>
        </is>
      </c>
      <c r="F2" s="2" t="inlineStr">
        <is>
          <t>Written Premium</t>
        </is>
      </c>
      <c r="G2" s="2" t="inlineStr">
        <is>
          <t>Agency Revenue</t>
        </is>
      </c>
      <c r="H2" s="2" t="inlineStr">
        <is>
          <t>Average Score</t>
        </is>
      </c>
    </row>
    <row r="3">
      <c r="A3" s="31">
        <f>Assumptions!$B$3</f>
        <v/>
      </c>
      <c r="B3" s="31">
        <f>Assumptions!$B$4</f>
        <v/>
      </c>
      <c r="C3" s="4">
        <f>COUNTIF(Assumptions!$A$15:$A$114,"?*")</f>
        <v/>
      </c>
      <c r="D3" s="4">
        <f>COUNTIFS('Sales Log'!$A$5:$A$154,"&gt;="&amp;$A$3,'Sales Log'!$A$5:$A$154,"&lt;="&amp;$B$3,'Sales Log'!$B$5:$B$154,"?*",'Sales Log'!$D$5:$D$154,"?*")</f>
        <v/>
      </c>
      <c r="E3" s="4">
        <f>COUNTIFS('Sales Log'!$A$5:$A$154,"&gt;="&amp;$A$3,'Sales Log'!$A$5:$A$154,"&lt;="&amp;$B$3,'Sales Log'!$D$5:$D$154,"Bound Sale",'Sales Log'!$G$5:$G$154,"Bound")</f>
        <v/>
      </c>
      <c r="F3" s="32">
        <f>IFERROR(SUMIFS('Sales Log'!$H$5:$H$154,'Sales Log'!$A$5:$A$154,"&gt;="&amp;$A$3,'Sales Log'!$A$5:$A$154,"&lt;="&amp;$B$3,'Sales Log'!$D$5:$D$154,"Bound Sale",'Sales Log'!$G$5:$G$154,"Bound"),0)</f>
        <v/>
      </c>
      <c r="G3" s="32">
        <f>IFERROR(SUMIFS('Sales Log'!$I$5:$I$154,'Sales Log'!$A$5:$A$154,"&gt;="&amp;$A$3,'Sales Log'!$A$5:$A$154,"&lt;="&amp;$B$3,'Sales Log'!$D$5:$D$154,"Bound Sale",'Sales Log'!$G$5:$G$154,"Bound"),0)</f>
        <v/>
      </c>
      <c r="H3" s="6">
        <f>IFERROR(AVERAGEIF($Q$8:$Q$107,"&gt;=0"),"")</f>
        <v/>
      </c>
    </row>
    <row r="4"/>
    <row r="5" ht="32" customHeight="1">
      <c r="A5" s="7" t="inlineStr">
        <is>
          <t>Results use only entered Sales Log rows within the reporting period and editable producer targets. A low or highlighted score is a prompt for human review, not a coverage or compliance conclusion.</t>
        </is>
      </c>
    </row>
    <row r="6"/>
    <row r="7">
      <c r="A7" s="8" t="inlineStr">
        <is>
          <t>Producer</t>
        </is>
      </c>
      <c r="B7" s="8" t="inlineStr">
        <is>
          <t>Activity Target</t>
        </is>
      </c>
      <c r="C7" s="8" t="inlineStr">
        <is>
          <t>Activities</t>
        </is>
      </c>
      <c r="D7" s="8" t="inlineStr">
        <is>
          <t>Activity %</t>
        </is>
      </c>
      <c r="E7" s="8" t="inlineStr">
        <is>
          <t>Quote Target</t>
        </is>
      </c>
      <c r="F7" s="8" t="inlineStr">
        <is>
          <t>Quotes</t>
        </is>
      </c>
      <c r="G7" s="8" t="inlineStr">
        <is>
          <t>Quote %</t>
        </is>
      </c>
      <c r="H7" s="8" t="inlineStr">
        <is>
          <t>Sales Target</t>
        </is>
      </c>
      <c r="I7" s="8" t="inlineStr">
        <is>
          <t>Bound Sales</t>
        </is>
      </c>
      <c r="J7" s="8" t="inlineStr">
        <is>
          <t>Sales %</t>
        </is>
      </c>
      <c r="K7" s="8" t="inlineStr">
        <is>
          <t>Premium Target</t>
        </is>
      </c>
      <c r="L7" s="8" t="inlineStr">
        <is>
          <t>Written Premium</t>
        </is>
      </c>
      <c r="M7" s="8" t="inlineStr">
        <is>
          <t>Premium %</t>
        </is>
      </c>
      <c r="N7" s="8" t="inlineStr">
        <is>
          <t>Revenue Target</t>
        </is>
      </c>
      <c r="O7" s="8" t="inlineStr">
        <is>
          <t>Agency Revenue</t>
        </is>
      </c>
      <c r="P7" s="8" t="inlineStr">
        <is>
          <t>Revenue %</t>
        </is>
      </c>
      <c r="Q7" s="8" t="inlineStr">
        <is>
          <t>Overall Score</t>
        </is>
      </c>
    </row>
    <row r="8">
      <c r="A8" s="9">
        <f>IF(Assumptions!A15="","",Assumptions!A15)</f>
        <v/>
      </c>
      <c r="B8" s="10">
        <f>IF($A8="","",IF(Assumptions!B15="","",Assumptions!B15))</f>
        <v/>
      </c>
      <c r="C8" s="10">
        <f>IF($A8="","",COUNTIFS('Sales Log'!$A$5:$A$154,"&gt;="&amp;$A$3,'Sales Log'!$A$5:$A$154,"&lt;="&amp;$B$3,'Sales Log'!$B$5:$B$154,$A8,'Sales Log'!$D$5:$D$154,"?*"))</f>
        <v/>
      </c>
      <c r="D8" s="11">
        <f>IF($A8="","",IF(B8&gt;0,IFERROR(C8/B8,0),""))</f>
        <v/>
      </c>
      <c r="E8" s="10">
        <f>IF($A8="","",IF(Assumptions!C15="","",Assumptions!C15))</f>
        <v/>
      </c>
      <c r="F8" s="10">
        <f>IF($A8="","",COUNTIFS('Sales Log'!$A$5:$A$154,"&gt;="&amp;$A$3,'Sales Log'!$A$5:$A$154,"&lt;="&amp;$B$3,'Sales Log'!$B$5:$B$154,$A8,'Sales Log'!$D$5:$D$154,"Quote"))</f>
        <v/>
      </c>
      <c r="G8" s="11">
        <f>IF($A8="","",IF(E8&gt;0,IFERROR(F8/E8,0),""))</f>
        <v/>
      </c>
      <c r="H8" s="10">
        <f>IF($A8="","",IF(Assumptions!D15="","",Assumptions!D15))</f>
        <v/>
      </c>
      <c r="I8" s="10">
        <f>IF($A8="","",COUNTIFS('Sales Log'!$A$5:$A$154,"&gt;="&amp;$A$3,'Sales Log'!$A$5:$A$154,"&lt;="&amp;$B$3,'Sales Log'!$B$5:$B$154,$A8,'Sales Log'!$D$5:$D$154,"Bound Sale",'Sales Log'!$G$5:$G$154,"Bound"))</f>
        <v/>
      </c>
      <c r="J8" s="11">
        <f>IF($A8="","",IF(H8&gt;0,IFERROR(I8/H8,0),""))</f>
        <v/>
      </c>
      <c r="K8" s="33">
        <f>IF($A8="","",IF(Assumptions!E15="","",Assumptions!E15))</f>
        <v/>
      </c>
      <c r="L8" s="33">
        <f>IF($A8="","",IFERROR(SUMIFS('Sales Log'!$H$5:$H$154,'Sales Log'!$A$5:$A$154,"&gt;="&amp;$A$3,'Sales Log'!$A$5:$A$154,"&lt;="&amp;$B$3,'Sales Log'!$B$5:$B$154,$A8,'Sales Log'!$D$5:$D$154,"Bound Sale",'Sales Log'!$G$5:$G$154,"Bound"),0))</f>
        <v/>
      </c>
      <c r="M8" s="11">
        <f>IF($A8="","",IF(K8&gt;0,IFERROR(L8/K8,0),""))</f>
        <v/>
      </c>
      <c r="N8" s="33">
        <f>IF($A8="","",IF(Assumptions!F15="","",Assumptions!F15))</f>
        <v/>
      </c>
      <c r="O8" s="33">
        <f>IF($A8="","",IFERROR(SUMIFS('Sales Log'!$I$5:$I$154,'Sales Log'!$A$5:$A$154,"&gt;="&amp;$A$3,'Sales Log'!$A$5:$A$154,"&lt;="&amp;$B$3,'Sales Log'!$B$5:$B$154,$A8,'Sales Log'!$D$5:$D$154,"Bound Sale",'Sales Log'!$G$5:$G$154,"Bound"),0))</f>
        <v/>
      </c>
      <c r="P8" s="11">
        <f>IF($A8="","",IF(N8&gt;0,IFERROR(O8/N8,0),""))</f>
        <v/>
      </c>
      <c r="Q8" s="11">
        <f>IF($A8="","",IF((IF(B8&gt;0,1,0)+IF(E8&gt;0,1,0)+IF(H8&gt;0,1,0)+IF(K8&gt;0,1,0)+IF(N8&gt;0,1,0))=0,"",IFERROR((IF(B8&gt;0,IF(Assumptions!$B$5&gt;0,MIN(D8,Assumptions!$B$5),D8),0)+IF(E8&gt;0,IF(Assumptions!$B$5&gt;0,MIN(G8,Assumptions!$B$5),G8),0)+IF(H8&gt;0,IF(Assumptions!$B$5&gt;0,MIN(J8,Assumptions!$B$5),J8),0)+IF(K8&gt;0,IF(Assumptions!$B$5&gt;0,MIN(M8,Assumptions!$B$5),M8),0)+IF(N8&gt;0,IF(Assumptions!$B$5&gt;0,MIN(P8,Assumptions!$B$5),P8),0))/(IF(B8&gt;0,1,0)+IF(E8&gt;0,1,0)+IF(H8&gt;0,1,0)+IF(K8&gt;0,1,0)+IF(N8&gt;0,1,0)),"")))</f>
        <v/>
      </c>
    </row>
    <row r="9">
      <c r="A9" s="13">
        <f>IF(Assumptions!A16="","",Assumptions!A16)</f>
        <v/>
      </c>
      <c r="B9" s="14">
        <f>IF($A9="","",IF(Assumptions!B16="","",Assumptions!B16))</f>
        <v/>
      </c>
      <c r="C9" s="14">
        <f>IF($A9="","",COUNTIFS('Sales Log'!$A$5:$A$154,"&gt;="&amp;$A$3,'Sales Log'!$A$5:$A$154,"&lt;="&amp;$B$3,'Sales Log'!$B$5:$B$154,$A9,'Sales Log'!$D$5:$D$154,"?*"))</f>
        <v/>
      </c>
      <c r="D9" s="15">
        <f>IF($A9="","",IF(B9&gt;0,IFERROR(C9/B9,0),""))</f>
        <v/>
      </c>
      <c r="E9" s="14">
        <f>IF($A9="","",IF(Assumptions!C16="","",Assumptions!C16))</f>
        <v/>
      </c>
      <c r="F9" s="14">
        <f>IF($A9="","",COUNTIFS('Sales Log'!$A$5:$A$154,"&gt;="&amp;$A$3,'Sales Log'!$A$5:$A$154,"&lt;="&amp;$B$3,'Sales Log'!$B$5:$B$154,$A9,'Sales Log'!$D$5:$D$154,"Quote"))</f>
        <v/>
      </c>
      <c r="G9" s="15">
        <f>IF($A9="","",IF(E9&gt;0,IFERROR(F9/E9,0),""))</f>
        <v/>
      </c>
      <c r="H9" s="14">
        <f>IF($A9="","",IF(Assumptions!D16="","",Assumptions!D16))</f>
        <v/>
      </c>
      <c r="I9" s="14">
        <f>IF($A9="","",COUNTIFS('Sales Log'!$A$5:$A$154,"&gt;="&amp;$A$3,'Sales Log'!$A$5:$A$154,"&lt;="&amp;$B$3,'Sales Log'!$B$5:$B$154,$A9,'Sales Log'!$D$5:$D$154,"Bound Sale",'Sales Log'!$G$5:$G$154,"Bound"))</f>
        <v/>
      </c>
      <c r="J9" s="15">
        <f>IF($A9="","",IF(H9&gt;0,IFERROR(I9/H9,0),""))</f>
        <v/>
      </c>
      <c r="K9" s="34">
        <f>IF($A9="","",IF(Assumptions!E16="","",Assumptions!E16))</f>
        <v/>
      </c>
      <c r="L9" s="34">
        <f>IF($A9="","",IFERROR(SUMIFS('Sales Log'!$H$5:$H$154,'Sales Log'!$A$5:$A$154,"&gt;="&amp;$A$3,'Sales Log'!$A$5:$A$154,"&lt;="&amp;$B$3,'Sales Log'!$B$5:$B$154,$A9,'Sales Log'!$D$5:$D$154,"Bound Sale",'Sales Log'!$G$5:$G$154,"Bound"),0))</f>
        <v/>
      </c>
      <c r="M9" s="15">
        <f>IF($A9="","",IF(K9&gt;0,IFERROR(L9/K9,0),""))</f>
        <v/>
      </c>
      <c r="N9" s="34">
        <f>IF($A9="","",IF(Assumptions!F16="","",Assumptions!F16))</f>
        <v/>
      </c>
      <c r="O9" s="34">
        <f>IF($A9="","",IFERROR(SUMIFS('Sales Log'!$I$5:$I$154,'Sales Log'!$A$5:$A$154,"&gt;="&amp;$A$3,'Sales Log'!$A$5:$A$154,"&lt;="&amp;$B$3,'Sales Log'!$B$5:$B$154,$A9,'Sales Log'!$D$5:$D$154,"Bound Sale",'Sales Log'!$G$5:$G$154,"Bound"),0))</f>
        <v/>
      </c>
      <c r="P9" s="15">
        <f>IF($A9="","",IF(N9&gt;0,IFERROR(O9/N9,0),""))</f>
        <v/>
      </c>
      <c r="Q9" s="15">
        <f>IF($A9="","",IF((IF(B9&gt;0,1,0)+IF(E9&gt;0,1,0)+IF(H9&gt;0,1,0)+IF(K9&gt;0,1,0)+IF(N9&gt;0,1,0))=0,"",IFERROR((IF(B9&gt;0,IF(Assumptions!$B$5&gt;0,MIN(D9,Assumptions!$B$5),D9),0)+IF(E9&gt;0,IF(Assumptions!$B$5&gt;0,MIN(G9,Assumptions!$B$5),G9),0)+IF(H9&gt;0,IF(Assumptions!$B$5&gt;0,MIN(J9,Assumptions!$B$5),J9),0)+IF(K9&gt;0,IF(Assumptions!$B$5&gt;0,MIN(M9,Assumptions!$B$5),M9),0)+IF(N9&gt;0,IF(Assumptions!$B$5&gt;0,MIN(P9,Assumptions!$B$5),P9),0))/(IF(B9&gt;0,1,0)+IF(E9&gt;0,1,0)+IF(H9&gt;0,1,0)+IF(K9&gt;0,1,0)+IF(N9&gt;0,1,0)),"")))</f>
        <v/>
      </c>
    </row>
    <row r="10">
      <c r="A10" s="9">
        <f>IF(Assumptions!A17="","",Assumptions!A17)</f>
        <v/>
      </c>
      <c r="B10" s="10">
        <f>IF($A10="","",IF(Assumptions!B17="","",Assumptions!B17))</f>
        <v/>
      </c>
      <c r="C10" s="10">
        <f>IF($A10="","",COUNTIFS('Sales Log'!$A$5:$A$154,"&gt;="&amp;$A$3,'Sales Log'!$A$5:$A$154,"&lt;="&amp;$B$3,'Sales Log'!$B$5:$B$154,$A10,'Sales Log'!$D$5:$D$154,"?*"))</f>
        <v/>
      </c>
      <c r="D10" s="11">
        <f>IF($A10="","",IF(B10&gt;0,IFERROR(C10/B10,0),""))</f>
        <v/>
      </c>
      <c r="E10" s="10">
        <f>IF($A10="","",IF(Assumptions!C17="","",Assumptions!C17))</f>
        <v/>
      </c>
      <c r="F10" s="10">
        <f>IF($A10="","",COUNTIFS('Sales Log'!$A$5:$A$154,"&gt;="&amp;$A$3,'Sales Log'!$A$5:$A$154,"&lt;="&amp;$B$3,'Sales Log'!$B$5:$B$154,$A10,'Sales Log'!$D$5:$D$154,"Quote"))</f>
        <v/>
      </c>
      <c r="G10" s="11">
        <f>IF($A10="","",IF(E10&gt;0,IFERROR(F10/E10,0),""))</f>
        <v/>
      </c>
      <c r="H10" s="10">
        <f>IF($A10="","",IF(Assumptions!D17="","",Assumptions!D17))</f>
        <v/>
      </c>
      <c r="I10" s="10">
        <f>IF($A10="","",COUNTIFS('Sales Log'!$A$5:$A$154,"&gt;="&amp;$A$3,'Sales Log'!$A$5:$A$154,"&lt;="&amp;$B$3,'Sales Log'!$B$5:$B$154,$A10,'Sales Log'!$D$5:$D$154,"Bound Sale",'Sales Log'!$G$5:$G$154,"Bound"))</f>
        <v/>
      </c>
      <c r="J10" s="11">
        <f>IF($A10="","",IF(H10&gt;0,IFERROR(I10/H10,0),""))</f>
        <v/>
      </c>
      <c r="K10" s="33">
        <f>IF($A10="","",IF(Assumptions!E17="","",Assumptions!E17))</f>
        <v/>
      </c>
      <c r="L10" s="33">
        <f>IF($A10="","",IFERROR(SUMIFS('Sales Log'!$H$5:$H$154,'Sales Log'!$A$5:$A$154,"&gt;="&amp;$A$3,'Sales Log'!$A$5:$A$154,"&lt;="&amp;$B$3,'Sales Log'!$B$5:$B$154,$A10,'Sales Log'!$D$5:$D$154,"Bound Sale",'Sales Log'!$G$5:$G$154,"Bound"),0))</f>
        <v/>
      </c>
      <c r="M10" s="11">
        <f>IF($A10="","",IF(K10&gt;0,IFERROR(L10/K10,0),""))</f>
        <v/>
      </c>
      <c r="N10" s="33">
        <f>IF($A10="","",IF(Assumptions!F17="","",Assumptions!F17))</f>
        <v/>
      </c>
      <c r="O10" s="33">
        <f>IF($A10="","",IFERROR(SUMIFS('Sales Log'!$I$5:$I$154,'Sales Log'!$A$5:$A$154,"&gt;="&amp;$A$3,'Sales Log'!$A$5:$A$154,"&lt;="&amp;$B$3,'Sales Log'!$B$5:$B$154,$A10,'Sales Log'!$D$5:$D$154,"Bound Sale",'Sales Log'!$G$5:$G$154,"Bound"),0))</f>
        <v/>
      </c>
      <c r="P10" s="11">
        <f>IF($A10="","",IF(N10&gt;0,IFERROR(O10/N10,0),""))</f>
        <v/>
      </c>
      <c r="Q10" s="11">
        <f>IF($A10="","",IF((IF(B10&gt;0,1,0)+IF(E10&gt;0,1,0)+IF(H10&gt;0,1,0)+IF(K10&gt;0,1,0)+IF(N10&gt;0,1,0))=0,"",IFERROR((IF(B10&gt;0,IF(Assumptions!$B$5&gt;0,MIN(D10,Assumptions!$B$5),D10),0)+IF(E10&gt;0,IF(Assumptions!$B$5&gt;0,MIN(G10,Assumptions!$B$5),G10),0)+IF(H10&gt;0,IF(Assumptions!$B$5&gt;0,MIN(J10,Assumptions!$B$5),J10),0)+IF(K10&gt;0,IF(Assumptions!$B$5&gt;0,MIN(M10,Assumptions!$B$5),M10),0)+IF(N10&gt;0,IF(Assumptions!$B$5&gt;0,MIN(P10,Assumptions!$B$5),P10),0))/(IF(B10&gt;0,1,0)+IF(E10&gt;0,1,0)+IF(H10&gt;0,1,0)+IF(K10&gt;0,1,0)+IF(N10&gt;0,1,0)),"")))</f>
        <v/>
      </c>
    </row>
    <row r="11">
      <c r="A11" s="13">
        <f>IF(Assumptions!A18="","",Assumptions!A18)</f>
        <v/>
      </c>
      <c r="B11" s="14">
        <f>IF($A11="","",IF(Assumptions!B18="","",Assumptions!B18))</f>
        <v/>
      </c>
      <c r="C11" s="14">
        <f>IF($A11="","",COUNTIFS('Sales Log'!$A$5:$A$154,"&gt;="&amp;$A$3,'Sales Log'!$A$5:$A$154,"&lt;="&amp;$B$3,'Sales Log'!$B$5:$B$154,$A11,'Sales Log'!$D$5:$D$154,"?*"))</f>
        <v/>
      </c>
      <c r="D11" s="15">
        <f>IF($A11="","",IF(B11&gt;0,IFERROR(C11/B11,0),""))</f>
        <v/>
      </c>
      <c r="E11" s="14">
        <f>IF($A11="","",IF(Assumptions!C18="","",Assumptions!C18))</f>
        <v/>
      </c>
      <c r="F11" s="14">
        <f>IF($A11="","",COUNTIFS('Sales Log'!$A$5:$A$154,"&gt;="&amp;$A$3,'Sales Log'!$A$5:$A$154,"&lt;="&amp;$B$3,'Sales Log'!$B$5:$B$154,$A11,'Sales Log'!$D$5:$D$154,"Quote"))</f>
        <v/>
      </c>
      <c r="G11" s="15">
        <f>IF($A11="","",IF(E11&gt;0,IFERROR(F11/E11,0),""))</f>
        <v/>
      </c>
      <c r="H11" s="14">
        <f>IF($A11="","",IF(Assumptions!D18="","",Assumptions!D18))</f>
        <v/>
      </c>
      <c r="I11" s="14">
        <f>IF($A11="","",COUNTIFS('Sales Log'!$A$5:$A$154,"&gt;="&amp;$A$3,'Sales Log'!$A$5:$A$154,"&lt;="&amp;$B$3,'Sales Log'!$B$5:$B$154,$A11,'Sales Log'!$D$5:$D$154,"Bound Sale",'Sales Log'!$G$5:$G$154,"Bound"))</f>
        <v/>
      </c>
      <c r="J11" s="15">
        <f>IF($A11="","",IF(H11&gt;0,IFERROR(I11/H11,0),""))</f>
        <v/>
      </c>
      <c r="K11" s="34">
        <f>IF($A11="","",IF(Assumptions!E18="","",Assumptions!E18))</f>
        <v/>
      </c>
      <c r="L11" s="34">
        <f>IF($A11="","",IFERROR(SUMIFS('Sales Log'!$H$5:$H$154,'Sales Log'!$A$5:$A$154,"&gt;="&amp;$A$3,'Sales Log'!$A$5:$A$154,"&lt;="&amp;$B$3,'Sales Log'!$B$5:$B$154,$A11,'Sales Log'!$D$5:$D$154,"Bound Sale",'Sales Log'!$G$5:$G$154,"Bound"),0))</f>
        <v/>
      </c>
      <c r="M11" s="15">
        <f>IF($A11="","",IF(K11&gt;0,IFERROR(L11/K11,0),""))</f>
        <v/>
      </c>
      <c r="N11" s="34">
        <f>IF($A11="","",IF(Assumptions!F18="","",Assumptions!F18))</f>
        <v/>
      </c>
      <c r="O11" s="34">
        <f>IF($A11="","",IFERROR(SUMIFS('Sales Log'!$I$5:$I$154,'Sales Log'!$A$5:$A$154,"&gt;="&amp;$A$3,'Sales Log'!$A$5:$A$154,"&lt;="&amp;$B$3,'Sales Log'!$B$5:$B$154,$A11,'Sales Log'!$D$5:$D$154,"Bound Sale",'Sales Log'!$G$5:$G$154,"Bound"),0))</f>
        <v/>
      </c>
      <c r="P11" s="15">
        <f>IF($A11="","",IF(N11&gt;0,IFERROR(O11/N11,0),""))</f>
        <v/>
      </c>
      <c r="Q11" s="15">
        <f>IF($A11="","",IF((IF(B11&gt;0,1,0)+IF(E11&gt;0,1,0)+IF(H11&gt;0,1,0)+IF(K11&gt;0,1,0)+IF(N11&gt;0,1,0))=0,"",IFERROR((IF(B11&gt;0,IF(Assumptions!$B$5&gt;0,MIN(D11,Assumptions!$B$5),D11),0)+IF(E11&gt;0,IF(Assumptions!$B$5&gt;0,MIN(G11,Assumptions!$B$5),G11),0)+IF(H11&gt;0,IF(Assumptions!$B$5&gt;0,MIN(J11,Assumptions!$B$5),J11),0)+IF(K11&gt;0,IF(Assumptions!$B$5&gt;0,MIN(M11,Assumptions!$B$5),M11),0)+IF(N11&gt;0,IF(Assumptions!$B$5&gt;0,MIN(P11,Assumptions!$B$5),P11),0))/(IF(B11&gt;0,1,0)+IF(E11&gt;0,1,0)+IF(H11&gt;0,1,0)+IF(K11&gt;0,1,0)+IF(N11&gt;0,1,0)),"")))</f>
        <v/>
      </c>
    </row>
    <row r="12">
      <c r="A12" s="9">
        <f>IF(Assumptions!A19="","",Assumptions!A19)</f>
        <v/>
      </c>
      <c r="B12" s="10">
        <f>IF($A12="","",IF(Assumptions!B19="","",Assumptions!B19))</f>
        <v/>
      </c>
      <c r="C12" s="10">
        <f>IF($A12="","",COUNTIFS('Sales Log'!$A$5:$A$154,"&gt;="&amp;$A$3,'Sales Log'!$A$5:$A$154,"&lt;="&amp;$B$3,'Sales Log'!$B$5:$B$154,$A12,'Sales Log'!$D$5:$D$154,"?*"))</f>
        <v/>
      </c>
      <c r="D12" s="11">
        <f>IF($A12="","",IF(B12&gt;0,IFERROR(C12/B12,0),""))</f>
        <v/>
      </c>
      <c r="E12" s="10">
        <f>IF($A12="","",IF(Assumptions!C19="","",Assumptions!C19))</f>
        <v/>
      </c>
      <c r="F12" s="10">
        <f>IF($A12="","",COUNTIFS('Sales Log'!$A$5:$A$154,"&gt;="&amp;$A$3,'Sales Log'!$A$5:$A$154,"&lt;="&amp;$B$3,'Sales Log'!$B$5:$B$154,$A12,'Sales Log'!$D$5:$D$154,"Quote"))</f>
        <v/>
      </c>
      <c r="G12" s="11">
        <f>IF($A12="","",IF(E12&gt;0,IFERROR(F12/E12,0),""))</f>
        <v/>
      </c>
      <c r="H12" s="10">
        <f>IF($A12="","",IF(Assumptions!D19="","",Assumptions!D19))</f>
        <v/>
      </c>
      <c r="I12" s="10">
        <f>IF($A12="","",COUNTIFS('Sales Log'!$A$5:$A$154,"&gt;="&amp;$A$3,'Sales Log'!$A$5:$A$154,"&lt;="&amp;$B$3,'Sales Log'!$B$5:$B$154,$A12,'Sales Log'!$D$5:$D$154,"Bound Sale",'Sales Log'!$G$5:$G$154,"Bound"))</f>
        <v/>
      </c>
      <c r="J12" s="11">
        <f>IF($A12="","",IF(H12&gt;0,IFERROR(I12/H12,0),""))</f>
        <v/>
      </c>
      <c r="K12" s="33">
        <f>IF($A12="","",IF(Assumptions!E19="","",Assumptions!E19))</f>
        <v/>
      </c>
      <c r="L12" s="33">
        <f>IF($A12="","",IFERROR(SUMIFS('Sales Log'!$H$5:$H$154,'Sales Log'!$A$5:$A$154,"&gt;="&amp;$A$3,'Sales Log'!$A$5:$A$154,"&lt;="&amp;$B$3,'Sales Log'!$B$5:$B$154,$A12,'Sales Log'!$D$5:$D$154,"Bound Sale",'Sales Log'!$G$5:$G$154,"Bound"),0))</f>
        <v/>
      </c>
      <c r="M12" s="11">
        <f>IF($A12="","",IF(K12&gt;0,IFERROR(L12/K12,0),""))</f>
        <v/>
      </c>
      <c r="N12" s="33">
        <f>IF($A12="","",IF(Assumptions!F19="","",Assumptions!F19))</f>
        <v/>
      </c>
      <c r="O12" s="33">
        <f>IF($A12="","",IFERROR(SUMIFS('Sales Log'!$I$5:$I$154,'Sales Log'!$A$5:$A$154,"&gt;="&amp;$A$3,'Sales Log'!$A$5:$A$154,"&lt;="&amp;$B$3,'Sales Log'!$B$5:$B$154,$A12,'Sales Log'!$D$5:$D$154,"Bound Sale",'Sales Log'!$G$5:$G$154,"Bound"),0))</f>
        <v/>
      </c>
      <c r="P12" s="11">
        <f>IF($A12="","",IF(N12&gt;0,IFERROR(O12/N12,0),""))</f>
        <v/>
      </c>
      <c r="Q12" s="11">
        <f>IF($A12="","",IF((IF(B12&gt;0,1,0)+IF(E12&gt;0,1,0)+IF(H12&gt;0,1,0)+IF(K12&gt;0,1,0)+IF(N12&gt;0,1,0))=0,"",IFERROR((IF(B12&gt;0,IF(Assumptions!$B$5&gt;0,MIN(D12,Assumptions!$B$5),D12),0)+IF(E12&gt;0,IF(Assumptions!$B$5&gt;0,MIN(G12,Assumptions!$B$5),G12),0)+IF(H12&gt;0,IF(Assumptions!$B$5&gt;0,MIN(J12,Assumptions!$B$5),J12),0)+IF(K12&gt;0,IF(Assumptions!$B$5&gt;0,MIN(M12,Assumptions!$B$5),M12),0)+IF(N12&gt;0,IF(Assumptions!$B$5&gt;0,MIN(P12,Assumptions!$B$5),P12),0))/(IF(B12&gt;0,1,0)+IF(E12&gt;0,1,0)+IF(H12&gt;0,1,0)+IF(K12&gt;0,1,0)+IF(N12&gt;0,1,0)),"")))</f>
        <v/>
      </c>
    </row>
    <row r="13">
      <c r="A13" s="13">
        <f>IF(Assumptions!A20="","",Assumptions!A20)</f>
        <v/>
      </c>
      <c r="B13" s="14">
        <f>IF($A13="","",IF(Assumptions!B20="","",Assumptions!B20))</f>
        <v/>
      </c>
      <c r="C13" s="14">
        <f>IF($A13="","",COUNTIFS('Sales Log'!$A$5:$A$154,"&gt;="&amp;$A$3,'Sales Log'!$A$5:$A$154,"&lt;="&amp;$B$3,'Sales Log'!$B$5:$B$154,$A13,'Sales Log'!$D$5:$D$154,"?*"))</f>
        <v/>
      </c>
      <c r="D13" s="15">
        <f>IF($A13="","",IF(B13&gt;0,IFERROR(C13/B13,0),""))</f>
        <v/>
      </c>
      <c r="E13" s="14">
        <f>IF($A13="","",IF(Assumptions!C20="","",Assumptions!C20))</f>
        <v/>
      </c>
      <c r="F13" s="14">
        <f>IF($A13="","",COUNTIFS('Sales Log'!$A$5:$A$154,"&gt;="&amp;$A$3,'Sales Log'!$A$5:$A$154,"&lt;="&amp;$B$3,'Sales Log'!$B$5:$B$154,$A13,'Sales Log'!$D$5:$D$154,"Quote"))</f>
        <v/>
      </c>
      <c r="G13" s="15">
        <f>IF($A13="","",IF(E13&gt;0,IFERROR(F13/E13,0),""))</f>
        <v/>
      </c>
      <c r="H13" s="14">
        <f>IF($A13="","",IF(Assumptions!D20="","",Assumptions!D20))</f>
        <v/>
      </c>
      <c r="I13" s="14">
        <f>IF($A13="","",COUNTIFS('Sales Log'!$A$5:$A$154,"&gt;="&amp;$A$3,'Sales Log'!$A$5:$A$154,"&lt;="&amp;$B$3,'Sales Log'!$B$5:$B$154,$A13,'Sales Log'!$D$5:$D$154,"Bound Sale",'Sales Log'!$G$5:$G$154,"Bound"))</f>
        <v/>
      </c>
      <c r="J13" s="15">
        <f>IF($A13="","",IF(H13&gt;0,IFERROR(I13/H13,0),""))</f>
        <v/>
      </c>
      <c r="K13" s="34">
        <f>IF($A13="","",IF(Assumptions!E20="","",Assumptions!E20))</f>
        <v/>
      </c>
      <c r="L13" s="34">
        <f>IF($A13="","",IFERROR(SUMIFS('Sales Log'!$H$5:$H$154,'Sales Log'!$A$5:$A$154,"&gt;="&amp;$A$3,'Sales Log'!$A$5:$A$154,"&lt;="&amp;$B$3,'Sales Log'!$B$5:$B$154,$A13,'Sales Log'!$D$5:$D$154,"Bound Sale",'Sales Log'!$G$5:$G$154,"Bound"),0))</f>
        <v/>
      </c>
      <c r="M13" s="15">
        <f>IF($A13="","",IF(K13&gt;0,IFERROR(L13/K13,0),""))</f>
        <v/>
      </c>
      <c r="N13" s="34">
        <f>IF($A13="","",IF(Assumptions!F20="","",Assumptions!F20))</f>
        <v/>
      </c>
      <c r="O13" s="34">
        <f>IF($A13="","",IFERROR(SUMIFS('Sales Log'!$I$5:$I$154,'Sales Log'!$A$5:$A$154,"&gt;="&amp;$A$3,'Sales Log'!$A$5:$A$154,"&lt;="&amp;$B$3,'Sales Log'!$B$5:$B$154,$A13,'Sales Log'!$D$5:$D$154,"Bound Sale",'Sales Log'!$G$5:$G$154,"Bound"),0))</f>
        <v/>
      </c>
      <c r="P13" s="15">
        <f>IF($A13="","",IF(N13&gt;0,IFERROR(O13/N13,0),""))</f>
        <v/>
      </c>
      <c r="Q13" s="15">
        <f>IF($A13="","",IF((IF(B13&gt;0,1,0)+IF(E13&gt;0,1,0)+IF(H13&gt;0,1,0)+IF(K13&gt;0,1,0)+IF(N13&gt;0,1,0))=0,"",IFERROR((IF(B13&gt;0,IF(Assumptions!$B$5&gt;0,MIN(D13,Assumptions!$B$5),D13),0)+IF(E13&gt;0,IF(Assumptions!$B$5&gt;0,MIN(G13,Assumptions!$B$5),G13),0)+IF(H13&gt;0,IF(Assumptions!$B$5&gt;0,MIN(J13,Assumptions!$B$5),J13),0)+IF(K13&gt;0,IF(Assumptions!$B$5&gt;0,MIN(M13,Assumptions!$B$5),M13),0)+IF(N13&gt;0,IF(Assumptions!$B$5&gt;0,MIN(P13,Assumptions!$B$5),P13),0))/(IF(B13&gt;0,1,0)+IF(E13&gt;0,1,0)+IF(H13&gt;0,1,0)+IF(K13&gt;0,1,0)+IF(N13&gt;0,1,0)),"")))</f>
        <v/>
      </c>
    </row>
    <row r="14">
      <c r="A14" s="9">
        <f>IF(Assumptions!A21="","",Assumptions!A21)</f>
        <v/>
      </c>
      <c r="B14" s="10">
        <f>IF($A14="","",IF(Assumptions!B21="","",Assumptions!B21))</f>
        <v/>
      </c>
      <c r="C14" s="10">
        <f>IF($A14="","",COUNTIFS('Sales Log'!$A$5:$A$154,"&gt;="&amp;$A$3,'Sales Log'!$A$5:$A$154,"&lt;="&amp;$B$3,'Sales Log'!$B$5:$B$154,$A14,'Sales Log'!$D$5:$D$154,"?*"))</f>
        <v/>
      </c>
      <c r="D14" s="11">
        <f>IF($A14="","",IF(B14&gt;0,IFERROR(C14/B14,0),""))</f>
        <v/>
      </c>
      <c r="E14" s="10">
        <f>IF($A14="","",IF(Assumptions!C21="","",Assumptions!C21))</f>
        <v/>
      </c>
      <c r="F14" s="10">
        <f>IF($A14="","",COUNTIFS('Sales Log'!$A$5:$A$154,"&gt;="&amp;$A$3,'Sales Log'!$A$5:$A$154,"&lt;="&amp;$B$3,'Sales Log'!$B$5:$B$154,$A14,'Sales Log'!$D$5:$D$154,"Quote"))</f>
        <v/>
      </c>
      <c r="G14" s="11">
        <f>IF($A14="","",IF(E14&gt;0,IFERROR(F14/E14,0),""))</f>
        <v/>
      </c>
      <c r="H14" s="10">
        <f>IF($A14="","",IF(Assumptions!D21="","",Assumptions!D21))</f>
        <v/>
      </c>
      <c r="I14" s="10">
        <f>IF($A14="","",COUNTIFS('Sales Log'!$A$5:$A$154,"&gt;="&amp;$A$3,'Sales Log'!$A$5:$A$154,"&lt;="&amp;$B$3,'Sales Log'!$B$5:$B$154,$A14,'Sales Log'!$D$5:$D$154,"Bound Sale",'Sales Log'!$G$5:$G$154,"Bound"))</f>
        <v/>
      </c>
      <c r="J14" s="11">
        <f>IF($A14="","",IF(H14&gt;0,IFERROR(I14/H14,0),""))</f>
        <v/>
      </c>
      <c r="K14" s="33">
        <f>IF($A14="","",IF(Assumptions!E21="","",Assumptions!E21))</f>
        <v/>
      </c>
      <c r="L14" s="33">
        <f>IF($A14="","",IFERROR(SUMIFS('Sales Log'!$H$5:$H$154,'Sales Log'!$A$5:$A$154,"&gt;="&amp;$A$3,'Sales Log'!$A$5:$A$154,"&lt;="&amp;$B$3,'Sales Log'!$B$5:$B$154,$A14,'Sales Log'!$D$5:$D$154,"Bound Sale",'Sales Log'!$G$5:$G$154,"Bound"),0))</f>
        <v/>
      </c>
      <c r="M14" s="11">
        <f>IF($A14="","",IF(K14&gt;0,IFERROR(L14/K14,0),""))</f>
        <v/>
      </c>
      <c r="N14" s="33">
        <f>IF($A14="","",IF(Assumptions!F21="","",Assumptions!F21))</f>
        <v/>
      </c>
      <c r="O14" s="33">
        <f>IF($A14="","",IFERROR(SUMIFS('Sales Log'!$I$5:$I$154,'Sales Log'!$A$5:$A$154,"&gt;="&amp;$A$3,'Sales Log'!$A$5:$A$154,"&lt;="&amp;$B$3,'Sales Log'!$B$5:$B$154,$A14,'Sales Log'!$D$5:$D$154,"Bound Sale",'Sales Log'!$G$5:$G$154,"Bound"),0))</f>
        <v/>
      </c>
      <c r="P14" s="11">
        <f>IF($A14="","",IF(N14&gt;0,IFERROR(O14/N14,0),""))</f>
        <v/>
      </c>
      <c r="Q14" s="11">
        <f>IF($A14="","",IF((IF(B14&gt;0,1,0)+IF(E14&gt;0,1,0)+IF(H14&gt;0,1,0)+IF(K14&gt;0,1,0)+IF(N14&gt;0,1,0))=0,"",IFERROR((IF(B14&gt;0,IF(Assumptions!$B$5&gt;0,MIN(D14,Assumptions!$B$5),D14),0)+IF(E14&gt;0,IF(Assumptions!$B$5&gt;0,MIN(G14,Assumptions!$B$5),G14),0)+IF(H14&gt;0,IF(Assumptions!$B$5&gt;0,MIN(J14,Assumptions!$B$5),J14),0)+IF(K14&gt;0,IF(Assumptions!$B$5&gt;0,MIN(M14,Assumptions!$B$5),M14),0)+IF(N14&gt;0,IF(Assumptions!$B$5&gt;0,MIN(P14,Assumptions!$B$5),P14),0))/(IF(B14&gt;0,1,0)+IF(E14&gt;0,1,0)+IF(H14&gt;0,1,0)+IF(K14&gt;0,1,0)+IF(N14&gt;0,1,0)),"")))</f>
        <v/>
      </c>
    </row>
    <row r="15">
      <c r="A15" s="13">
        <f>IF(Assumptions!A22="","",Assumptions!A22)</f>
        <v/>
      </c>
      <c r="B15" s="14">
        <f>IF($A15="","",IF(Assumptions!B22="","",Assumptions!B22))</f>
        <v/>
      </c>
      <c r="C15" s="14">
        <f>IF($A15="","",COUNTIFS('Sales Log'!$A$5:$A$154,"&gt;="&amp;$A$3,'Sales Log'!$A$5:$A$154,"&lt;="&amp;$B$3,'Sales Log'!$B$5:$B$154,$A15,'Sales Log'!$D$5:$D$154,"?*"))</f>
        <v/>
      </c>
      <c r="D15" s="15">
        <f>IF($A15="","",IF(B15&gt;0,IFERROR(C15/B15,0),""))</f>
        <v/>
      </c>
      <c r="E15" s="14">
        <f>IF($A15="","",IF(Assumptions!C22="","",Assumptions!C22))</f>
        <v/>
      </c>
      <c r="F15" s="14">
        <f>IF($A15="","",COUNTIFS('Sales Log'!$A$5:$A$154,"&gt;="&amp;$A$3,'Sales Log'!$A$5:$A$154,"&lt;="&amp;$B$3,'Sales Log'!$B$5:$B$154,$A15,'Sales Log'!$D$5:$D$154,"Quote"))</f>
        <v/>
      </c>
      <c r="G15" s="15">
        <f>IF($A15="","",IF(E15&gt;0,IFERROR(F15/E15,0),""))</f>
        <v/>
      </c>
      <c r="H15" s="14">
        <f>IF($A15="","",IF(Assumptions!D22="","",Assumptions!D22))</f>
        <v/>
      </c>
      <c r="I15" s="14">
        <f>IF($A15="","",COUNTIFS('Sales Log'!$A$5:$A$154,"&gt;="&amp;$A$3,'Sales Log'!$A$5:$A$154,"&lt;="&amp;$B$3,'Sales Log'!$B$5:$B$154,$A15,'Sales Log'!$D$5:$D$154,"Bound Sale",'Sales Log'!$G$5:$G$154,"Bound"))</f>
        <v/>
      </c>
      <c r="J15" s="15">
        <f>IF($A15="","",IF(H15&gt;0,IFERROR(I15/H15,0),""))</f>
        <v/>
      </c>
      <c r="K15" s="34">
        <f>IF($A15="","",IF(Assumptions!E22="","",Assumptions!E22))</f>
        <v/>
      </c>
      <c r="L15" s="34">
        <f>IF($A15="","",IFERROR(SUMIFS('Sales Log'!$H$5:$H$154,'Sales Log'!$A$5:$A$154,"&gt;="&amp;$A$3,'Sales Log'!$A$5:$A$154,"&lt;="&amp;$B$3,'Sales Log'!$B$5:$B$154,$A15,'Sales Log'!$D$5:$D$154,"Bound Sale",'Sales Log'!$G$5:$G$154,"Bound"),0))</f>
        <v/>
      </c>
      <c r="M15" s="15">
        <f>IF($A15="","",IF(K15&gt;0,IFERROR(L15/K15,0),""))</f>
        <v/>
      </c>
      <c r="N15" s="34">
        <f>IF($A15="","",IF(Assumptions!F22="","",Assumptions!F22))</f>
        <v/>
      </c>
      <c r="O15" s="34">
        <f>IF($A15="","",IFERROR(SUMIFS('Sales Log'!$I$5:$I$154,'Sales Log'!$A$5:$A$154,"&gt;="&amp;$A$3,'Sales Log'!$A$5:$A$154,"&lt;="&amp;$B$3,'Sales Log'!$B$5:$B$154,$A15,'Sales Log'!$D$5:$D$154,"Bound Sale",'Sales Log'!$G$5:$G$154,"Bound"),0))</f>
        <v/>
      </c>
      <c r="P15" s="15">
        <f>IF($A15="","",IF(N15&gt;0,IFERROR(O15/N15,0),""))</f>
        <v/>
      </c>
      <c r="Q15" s="15">
        <f>IF($A15="","",IF((IF(B15&gt;0,1,0)+IF(E15&gt;0,1,0)+IF(H15&gt;0,1,0)+IF(K15&gt;0,1,0)+IF(N15&gt;0,1,0))=0,"",IFERROR((IF(B15&gt;0,IF(Assumptions!$B$5&gt;0,MIN(D15,Assumptions!$B$5),D15),0)+IF(E15&gt;0,IF(Assumptions!$B$5&gt;0,MIN(G15,Assumptions!$B$5),G15),0)+IF(H15&gt;0,IF(Assumptions!$B$5&gt;0,MIN(J15,Assumptions!$B$5),J15),0)+IF(K15&gt;0,IF(Assumptions!$B$5&gt;0,MIN(M15,Assumptions!$B$5),M15),0)+IF(N15&gt;0,IF(Assumptions!$B$5&gt;0,MIN(P15,Assumptions!$B$5),P15),0))/(IF(B15&gt;0,1,0)+IF(E15&gt;0,1,0)+IF(H15&gt;0,1,0)+IF(K15&gt;0,1,0)+IF(N15&gt;0,1,0)),"")))</f>
        <v/>
      </c>
    </row>
    <row r="16">
      <c r="A16" s="9">
        <f>IF(Assumptions!A23="","",Assumptions!A23)</f>
        <v/>
      </c>
      <c r="B16" s="10">
        <f>IF($A16="","",IF(Assumptions!B23="","",Assumptions!B23))</f>
        <v/>
      </c>
      <c r="C16" s="10">
        <f>IF($A16="","",COUNTIFS('Sales Log'!$A$5:$A$154,"&gt;="&amp;$A$3,'Sales Log'!$A$5:$A$154,"&lt;="&amp;$B$3,'Sales Log'!$B$5:$B$154,$A16,'Sales Log'!$D$5:$D$154,"?*"))</f>
        <v/>
      </c>
      <c r="D16" s="11">
        <f>IF($A16="","",IF(B16&gt;0,IFERROR(C16/B16,0),""))</f>
        <v/>
      </c>
      <c r="E16" s="10">
        <f>IF($A16="","",IF(Assumptions!C23="","",Assumptions!C23))</f>
        <v/>
      </c>
      <c r="F16" s="10">
        <f>IF($A16="","",COUNTIFS('Sales Log'!$A$5:$A$154,"&gt;="&amp;$A$3,'Sales Log'!$A$5:$A$154,"&lt;="&amp;$B$3,'Sales Log'!$B$5:$B$154,$A16,'Sales Log'!$D$5:$D$154,"Quote"))</f>
        <v/>
      </c>
      <c r="G16" s="11">
        <f>IF($A16="","",IF(E16&gt;0,IFERROR(F16/E16,0),""))</f>
        <v/>
      </c>
      <c r="H16" s="10">
        <f>IF($A16="","",IF(Assumptions!D23="","",Assumptions!D23))</f>
        <v/>
      </c>
      <c r="I16" s="10">
        <f>IF($A16="","",COUNTIFS('Sales Log'!$A$5:$A$154,"&gt;="&amp;$A$3,'Sales Log'!$A$5:$A$154,"&lt;="&amp;$B$3,'Sales Log'!$B$5:$B$154,$A16,'Sales Log'!$D$5:$D$154,"Bound Sale",'Sales Log'!$G$5:$G$154,"Bound"))</f>
        <v/>
      </c>
      <c r="J16" s="11">
        <f>IF($A16="","",IF(H16&gt;0,IFERROR(I16/H16,0),""))</f>
        <v/>
      </c>
      <c r="K16" s="33">
        <f>IF($A16="","",IF(Assumptions!E23="","",Assumptions!E23))</f>
        <v/>
      </c>
      <c r="L16" s="33">
        <f>IF($A16="","",IFERROR(SUMIFS('Sales Log'!$H$5:$H$154,'Sales Log'!$A$5:$A$154,"&gt;="&amp;$A$3,'Sales Log'!$A$5:$A$154,"&lt;="&amp;$B$3,'Sales Log'!$B$5:$B$154,$A16,'Sales Log'!$D$5:$D$154,"Bound Sale",'Sales Log'!$G$5:$G$154,"Bound"),0))</f>
        <v/>
      </c>
      <c r="M16" s="11">
        <f>IF($A16="","",IF(K16&gt;0,IFERROR(L16/K16,0),""))</f>
        <v/>
      </c>
      <c r="N16" s="33">
        <f>IF($A16="","",IF(Assumptions!F23="","",Assumptions!F23))</f>
        <v/>
      </c>
      <c r="O16" s="33">
        <f>IF($A16="","",IFERROR(SUMIFS('Sales Log'!$I$5:$I$154,'Sales Log'!$A$5:$A$154,"&gt;="&amp;$A$3,'Sales Log'!$A$5:$A$154,"&lt;="&amp;$B$3,'Sales Log'!$B$5:$B$154,$A16,'Sales Log'!$D$5:$D$154,"Bound Sale",'Sales Log'!$G$5:$G$154,"Bound"),0))</f>
        <v/>
      </c>
      <c r="P16" s="11">
        <f>IF($A16="","",IF(N16&gt;0,IFERROR(O16/N16,0),""))</f>
        <v/>
      </c>
      <c r="Q16" s="11">
        <f>IF($A16="","",IF((IF(B16&gt;0,1,0)+IF(E16&gt;0,1,0)+IF(H16&gt;0,1,0)+IF(K16&gt;0,1,0)+IF(N16&gt;0,1,0))=0,"",IFERROR((IF(B16&gt;0,IF(Assumptions!$B$5&gt;0,MIN(D16,Assumptions!$B$5),D16),0)+IF(E16&gt;0,IF(Assumptions!$B$5&gt;0,MIN(G16,Assumptions!$B$5),G16),0)+IF(H16&gt;0,IF(Assumptions!$B$5&gt;0,MIN(J16,Assumptions!$B$5),J16),0)+IF(K16&gt;0,IF(Assumptions!$B$5&gt;0,MIN(M16,Assumptions!$B$5),M16),0)+IF(N16&gt;0,IF(Assumptions!$B$5&gt;0,MIN(P16,Assumptions!$B$5),P16),0))/(IF(B16&gt;0,1,0)+IF(E16&gt;0,1,0)+IF(H16&gt;0,1,0)+IF(K16&gt;0,1,0)+IF(N16&gt;0,1,0)),"")))</f>
        <v/>
      </c>
    </row>
    <row r="17">
      <c r="A17" s="13">
        <f>IF(Assumptions!A24="","",Assumptions!A24)</f>
        <v/>
      </c>
      <c r="B17" s="14">
        <f>IF($A17="","",IF(Assumptions!B24="","",Assumptions!B24))</f>
        <v/>
      </c>
      <c r="C17" s="14">
        <f>IF($A17="","",COUNTIFS('Sales Log'!$A$5:$A$154,"&gt;="&amp;$A$3,'Sales Log'!$A$5:$A$154,"&lt;="&amp;$B$3,'Sales Log'!$B$5:$B$154,$A17,'Sales Log'!$D$5:$D$154,"?*"))</f>
        <v/>
      </c>
      <c r="D17" s="15">
        <f>IF($A17="","",IF(B17&gt;0,IFERROR(C17/B17,0),""))</f>
        <v/>
      </c>
      <c r="E17" s="14">
        <f>IF($A17="","",IF(Assumptions!C24="","",Assumptions!C24))</f>
        <v/>
      </c>
      <c r="F17" s="14">
        <f>IF($A17="","",COUNTIFS('Sales Log'!$A$5:$A$154,"&gt;="&amp;$A$3,'Sales Log'!$A$5:$A$154,"&lt;="&amp;$B$3,'Sales Log'!$B$5:$B$154,$A17,'Sales Log'!$D$5:$D$154,"Quote"))</f>
        <v/>
      </c>
      <c r="G17" s="15">
        <f>IF($A17="","",IF(E17&gt;0,IFERROR(F17/E17,0),""))</f>
        <v/>
      </c>
      <c r="H17" s="14">
        <f>IF($A17="","",IF(Assumptions!D24="","",Assumptions!D24))</f>
        <v/>
      </c>
      <c r="I17" s="14">
        <f>IF($A17="","",COUNTIFS('Sales Log'!$A$5:$A$154,"&gt;="&amp;$A$3,'Sales Log'!$A$5:$A$154,"&lt;="&amp;$B$3,'Sales Log'!$B$5:$B$154,$A17,'Sales Log'!$D$5:$D$154,"Bound Sale",'Sales Log'!$G$5:$G$154,"Bound"))</f>
        <v/>
      </c>
      <c r="J17" s="15">
        <f>IF($A17="","",IF(H17&gt;0,IFERROR(I17/H17,0),""))</f>
        <v/>
      </c>
      <c r="K17" s="34">
        <f>IF($A17="","",IF(Assumptions!E24="","",Assumptions!E24))</f>
        <v/>
      </c>
      <c r="L17" s="34">
        <f>IF($A17="","",IFERROR(SUMIFS('Sales Log'!$H$5:$H$154,'Sales Log'!$A$5:$A$154,"&gt;="&amp;$A$3,'Sales Log'!$A$5:$A$154,"&lt;="&amp;$B$3,'Sales Log'!$B$5:$B$154,$A17,'Sales Log'!$D$5:$D$154,"Bound Sale",'Sales Log'!$G$5:$G$154,"Bound"),0))</f>
        <v/>
      </c>
      <c r="M17" s="15">
        <f>IF($A17="","",IF(K17&gt;0,IFERROR(L17/K17,0),""))</f>
        <v/>
      </c>
      <c r="N17" s="34">
        <f>IF($A17="","",IF(Assumptions!F24="","",Assumptions!F24))</f>
        <v/>
      </c>
      <c r="O17" s="34">
        <f>IF($A17="","",IFERROR(SUMIFS('Sales Log'!$I$5:$I$154,'Sales Log'!$A$5:$A$154,"&gt;="&amp;$A$3,'Sales Log'!$A$5:$A$154,"&lt;="&amp;$B$3,'Sales Log'!$B$5:$B$154,$A17,'Sales Log'!$D$5:$D$154,"Bound Sale",'Sales Log'!$G$5:$G$154,"Bound"),0))</f>
        <v/>
      </c>
      <c r="P17" s="15">
        <f>IF($A17="","",IF(N17&gt;0,IFERROR(O17/N17,0),""))</f>
        <v/>
      </c>
      <c r="Q17" s="15">
        <f>IF($A17="","",IF((IF(B17&gt;0,1,0)+IF(E17&gt;0,1,0)+IF(H17&gt;0,1,0)+IF(K17&gt;0,1,0)+IF(N17&gt;0,1,0))=0,"",IFERROR((IF(B17&gt;0,IF(Assumptions!$B$5&gt;0,MIN(D17,Assumptions!$B$5),D17),0)+IF(E17&gt;0,IF(Assumptions!$B$5&gt;0,MIN(G17,Assumptions!$B$5),G17),0)+IF(H17&gt;0,IF(Assumptions!$B$5&gt;0,MIN(J17,Assumptions!$B$5),J17),0)+IF(K17&gt;0,IF(Assumptions!$B$5&gt;0,MIN(M17,Assumptions!$B$5),M17),0)+IF(N17&gt;0,IF(Assumptions!$B$5&gt;0,MIN(P17,Assumptions!$B$5),P17),0))/(IF(B17&gt;0,1,0)+IF(E17&gt;0,1,0)+IF(H17&gt;0,1,0)+IF(K17&gt;0,1,0)+IF(N17&gt;0,1,0)),"")))</f>
        <v/>
      </c>
    </row>
    <row r="18">
      <c r="A18" s="9">
        <f>IF(Assumptions!A25="","",Assumptions!A25)</f>
        <v/>
      </c>
      <c r="B18" s="10">
        <f>IF($A18="","",IF(Assumptions!B25="","",Assumptions!B25))</f>
        <v/>
      </c>
      <c r="C18" s="10">
        <f>IF($A18="","",COUNTIFS('Sales Log'!$A$5:$A$154,"&gt;="&amp;$A$3,'Sales Log'!$A$5:$A$154,"&lt;="&amp;$B$3,'Sales Log'!$B$5:$B$154,$A18,'Sales Log'!$D$5:$D$154,"?*"))</f>
        <v/>
      </c>
      <c r="D18" s="11">
        <f>IF($A18="","",IF(B18&gt;0,IFERROR(C18/B18,0),""))</f>
        <v/>
      </c>
      <c r="E18" s="10">
        <f>IF($A18="","",IF(Assumptions!C25="","",Assumptions!C25))</f>
        <v/>
      </c>
      <c r="F18" s="10">
        <f>IF($A18="","",COUNTIFS('Sales Log'!$A$5:$A$154,"&gt;="&amp;$A$3,'Sales Log'!$A$5:$A$154,"&lt;="&amp;$B$3,'Sales Log'!$B$5:$B$154,$A18,'Sales Log'!$D$5:$D$154,"Quote"))</f>
        <v/>
      </c>
      <c r="G18" s="11">
        <f>IF($A18="","",IF(E18&gt;0,IFERROR(F18/E18,0),""))</f>
        <v/>
      </c>
      <c r="H18" s="10">
        <f>IF($A18="","",IF(Assumptions!D25="","",Assumptions!D25))</f>
        <v/>
      </c>
      <c r="I18" s="10">
        <f>IF($A18="","",COUNTIFS('Sales Log'!$A$5:$A$154,"&gt;="&amp;$A$3,'Sales Log'!$A$5:$A$154,"&lt;="&amp;$B$3,'Sales Log'!$B$5:$B$154,$A18,'Sales Log'!$D$5:$D$154,"Bound Sale",'Sales Log'!$G$5:$G$154,"Bound"))</f>
        <v/>
      </c>
      <c r="J18" s="11">
        <f>IF($A18="","",IF(H18&gt;0,IFERROR(I18/H18,0),""))</f>
        <v/>
      </c>
      <c r="K18" s="33">
        <f>IF($A18="","",IF(Assumptions!E25="","",Assumptions!E25))</f>
        <v/>
      </c>
      <c r="L18" s="33">
        <f>IF($A18="","",IFERROR(SUMIFS('Sales Log'!$H$5:$H$154,'Sales Log'!$A$5:$A$154,"&gt;="&amp;$A$3,'Sales Log'!$A$5:$A$154,"&lt;="&amp;$B$3,'Sales Log'!$B$5:$B$154,$A18,'Sales Log'!$D$5:$D$154,"Bound Sale",'Sales Log'!$G$5:$G$154,"Bound"),0))</f>
        <v/>
      </c>
      <c r="M18" s="11">
        <f>IF($A18="","",IF(K18&gt;0,IFERROR(L18/K18,0),""))</f>
        <v/>
      </c>
      <c r="N18" s="33">
        <f>IF($A18="","",IF(Assumptions!F25="","",Assumptions!F25))</f>
        <v/>
      </c>
      <c r="O18" s="33">
        <f>IF($A18="","",IFERROR(SUMIFS('Sales Log'!$I$5:$I$154,'Sales Log'!$A$5:$A$154,"&gt;="&amp;$A$3,'Sales Log'!$A$5:$A$154,"&lt;="&amp;$B$3,'Sales Log'!$B$5:$B$154,$A18,'Sales Log'!$D$5:$D$154,"Bound Sale",'Sales Log'!$G$5:$G$154,"Bound"),0))</f>
        <v/>
      </c>
      <c r="P18" s="11">
        <f>IF($A18="","",IF(N18&gt;0,IFERROR(O18/N18,0),""))</f>
        <v/>
      </c>
      <c r="Q18" s="11">
        <f>IF($A18="","",IF((IF(B18&gt;0,1,0)+IF(E18&gt;0,1,0)+IF(H18&gt;0,1,0)+IF(K18&gt;0,1,0)+IF(N18&gt;0,1,0))=0,"",IFERROR((IF(B18&gt;0,IF(Assumptions!$B$5&gt;0,MIN(D18,Assumptions!$B$5),D18),0)+IF(E18&gt;0,IF(Assumptions!$B$5&gt;0,MIN(G18,Assumptions!$B$5),G18),0)+IF(H18&gt;0,IF(Assumptions!$B$5&gt;0,MIN(J18,Assumptions!$B$5),J18),0)+IF(K18&gt;0,IF(Assumptions!$B$5&gt;0,MIN(M18,Assumptions!$B$5),M18),0)+IF(N18&gt;0,IF(Assumptions!$B$5&gt;0,MIN(P18,Assumptions!$B$5),P18),0))/(IF(B18&gt;0,1,0)+IF(E18&gt;0,1,0)+IF(H18&gt;0,1,0)+IF(K18&gt;0,1,0)+IF(N18&gt;0,1,0)),"")))</f>
        <v/>
      </c>
    </row>
    <row r="19">
      <c r="A19" s="13">
        <f>IF(Assumptions!A26="","",Assumptions!A26)</f>
        <v/>
      </c>
      <c r="B19" s="14">
        <f>IF($A19="","",IF(Assumptions!B26="","",Assumptions!B26))</f>
        <v/>
      </c>
      <c r="C19" s="14">
        <f>IF($A19="","",COUNTIFS('Sales Log'!$A$5:$A$154,"&gt;="&amp;$A$3,'Sales Log'!$A$5:$A$154,"&lt;="&amp;$B$3,'Sales Log'!$B$5:$B$154,$A19,'Sales Log'!$D$5:$D$154,"?*"))</f>
        <v/>
      </c>
      <c r="D19" s="15">
        <f>IF($A19="","",IF(B19&gt;0,IFERROR(C19/B19,0),""))</f>
        <v/>
      </c>
      <c r="E19" s="14">
        <f>IF($A19="","",IF(Assumptions!C26="","",Assumptions!C26))</f>
        <v/>
      </c>
      <c r="F19" s="14">
        <f>IF($A19="","",COUNTIFS('Sales Log'!$A$5:$A$154,"&gt;="&amp;$A$3,'Sales Log'!$A$5:$A$154,"&lt;="&amp;$B$3,'Sales Log'!$B$5:$B$154,$A19,'Sales Log'!$D$5:$D$154,"Quote"))</f>
        <v/>
      </c>
      <c r="G19" s="15">
        <f>IF($A19="","",IF(E19&gt;0,IFERROR(F19/E19,0),""))</f>
        <v/>
      </c>
      <c r="H19" s="14">
        <f>IF($A19="","",IF(Assumptions!D26="","",Assumptions!D26))</f>
        <v/>
      </c>
      <c r="I19" s="14">
        <f>IF($A19="","",COUNTIFS('Sales Log'!$A$5:$A$154,"&gt;="&amp;$A$3,'Sales Log'!$A$5:$A$154,"&lt;="&amp;$B$3,'Sales Log'!$B$5:$B$154,$A19,'Sales Log'!$D$5:$D$154,"Bound Sale",'Sales Log'!$G$5:$G$154,"Bound"))</f>
        <v/>
      </c>
      <c r="J19" s="15">
        <f>IF($A19="","",IF(H19&gt;0,IFERROR(I19/H19,0),""))</f>
        <v/>
      </c>
      <c r="K19" s="34">
        <f>IF($A19="","",IF(Assumptions!E26="","",Assumptions!E26))</f>
        <v/>
      </c>
      <c r="L19" s="34">
        <f>IF($A19="","",IFERROR(SUMIFS('Sales Log'!$H$5:$H$154,'Sales Log'!$A$5:$A$154,"&gt;="&amp;$A$3,'Sales Log'!$A$5:$A$154,"&lt;="&amp;$B$3,'Sales Log'!$B$5:$B$154,$A19,'Sales Log'!$D$5:$D$154,"Bound Sale",'Sales Log'!$G$5:$G$154,"Bound"),0))</f>
        <v/>
      </c>
      <c r="M19" s="15">
        <f>IF($A19="","",IF(K19&gt;0,IFERROR(L19/K19,0),""))</f>
        <v/>
      </c>
      <c r="N19" s="34">
        <f>IF($A19="","",IF(Assumptions!F26="","",Assumptions!F26))</f>
        <v/>
      </c>
      <c r="O19" s="34">
        <f>IF($A19="","",IFERROR(SUMIFS('Sales Log'!$I$5:$I$154,'Sales Log'!$A$5:$A$154,"&gt;="&amp;$A$3,'Sales Log'!$A$5:$A$154,"&lt;="&amp;$B$3,'Sales Log'!$B$5:$B$154,$A19,'Sales Log'!$D$5:$D$154,"Bound Sale",'Sales Log'!$G$5:$G$154,"Bound"),0))</f>
        <v/>
      </c>
      <c r="P19" s="15">
        <f>IF($A19="","",IF(N19&gt;0,IFERROR(O19/N19,0),""))</f>
        <v/>
      </c>
      <c r="Q19" s="15">
        <f>IF($A19="","",IF((IF(B19&gt;0,1,0)+IF(E19&gt;0,1,0)+IF(H19&gt;0,1,0)+IF(K19&gt;0,1,0)+IF(N19&gt;0,1,0))=0,"",IFERROR((IF(B19&gt;0,IF(Assumptions!$B$5&gt;0,MIN(D19,Assumptions!$B$5),D19),0)+IF(E19&gt;0,IF(Assumptions!$B$5&gt;0,MIN(G19,Assumptions!$B$5),G19),0)+IF(H19&gt;0,IF(Assumptions!$B$5&gt;0,MIN(J19,Assumptions!$B$5),J19),0)+IF(K19&gt;0,IF(Assumptions!$B$5&gt;0,MIN(M19,Assumptions!$B$5),M19),0)+IF(N19&gt;0,IF(Assumptions!$B$5&gt;0,MIN(P19,Assumptions!$B$5),P19),0))/(IF(B19&gt;0,1,0)+IF(E19&gt;0,1,0)+IF(H19&gt;0,1,0)+IF(K19&gt;0,1,0)+IF(N19&gt;0,1,0)),"")))</f>
        <v/>
      </c>
    </row>
    <row r="20">
      <c r="A20" s="9">
        <f>IF(Assumptions!A27="","",Assumptions!A27)</f>
        <v/>
      </c>
      <c r="B20" s="10">
        <f>IF($A20="","",IF(Assumptions!B27="","",Assumptions!B27))</f>
        <v/>
      </c>
      <c r="C20" s="10">
        <f>IF($A20="","",COUNTIFS('Sales Log'!$A$5:$A$154,"&gt;="&amp;$A$3,'Sales Log'!$A$5:$A$154,"&lt;="&amp;$B$3,'Sales Log'!$B$5:$B$154,$A20,'Sales Log'!$D$5:$D$154,"?*"))</f>
        <v/>
      </c>
      <c r="D20" s="11">
        <f>IF($A20="","",IF(B20&gt;0,IFERROR(C20/B20,0),""))</f>
        <v/>
      </c>
      <c r="E20" s="10">
        <f>IF($A20="","",IF(Assumptions!C27="","",Assumptions!C27))</f>
        <v/>
      </c>
      <c r="F20" s="10">
        <f>IF($A20="","",COUNTIFS('Sales Log'!$A$5:$A$154,"&gt;="&amp;$A$3,'Sales Log'!$A$5:$A$154,"&lt;="&amp;$B$3,'Sales Log'!$B$5:$B$154,$A20,'Sales Log'!$D$5:$D$154,"Quote"))</f>
        <v/>
      </c>
      <c r="G20" s="11">
        <f>IF($A20="","",IF(E20&gt;0,IFERROR(F20/E20,0),""))</f>
        <v/>
      </c>
      <c r="H20" s="10">
        <f>IF($A20="","",IF(Assumptions!D27="","",Assumptions!D27))</f>
        <v/>
      </c>
      <c r="I20" s="10">
        <f>IF($A20="","",COUNTIFS('Sales Log'!$A$5:$A$154,"&gt;="&amp;$A$3,'Sales Log'!$A$5:$A$154,"&lt;="&amp;$B$3,'Sales Log'!$B$5:$B$154,$A20,'Sales Log'!$D$5:$D$154,"Bound Sale",'Sales Log'!$G$5:$G$154,"Bound"))</f>
        <v/>
      </c>
      <c r="J20" s="11">
        <f>IF($A20="","",IF(H20&gt;0,IFERROR(I20/H20,0),""))</f>
        <v/>
      </c>
      <c r="K20" s="33">
        <f>IF($A20="","",IF(Assumptions!E27="","",Assumptions!E27))</f>
        <v/>
      </c>
      <c r="L20" s="33">
        <f>IF($A20="","",IFERROR(SUMIFS('Sales Log'!$H$5:$H$154,'Sales Log'!$A$5:$A$154,"&gt;="&amp;$A$3,'Sales Log'!$A$5:$A$154,"&lt;="&amp;$B$3,'Sales Log'!$B$5:$B$154,$A20,'Sales Log'!$D$5:$D$154,"Bound Sale",'Sales Log'!$G$5:$G$154,"Bound"),0))</f>
        <v/>
      </c>
      <c r="M20" s="11">
        <f>IF($A20="","",IF(K20&gt;0,IFERROR(L20/K20,0),""))</f>
        <v/>
      </c>
      <c r="N20" s="33">
        <f>IF($A20="","",IF(Assumptions!F27="","",Assumptions!F27))</f>
        <v/>
      </c>
      <c r="O20" s="33">
        <f>IF($A20="","",IFERROR(SUMIFS('Sales Log'!$I$5:$I$154,'Sales Log'!$A$5:$A$154,"&gt;="&amp;$A$3,'Sales Log'!$A$5:$A$154,"&lt;="&amp;$B$3,'Sales Log'!$B$5:$B$154,$A20,'Sales Log'!$D$5:$D$154,"Bound Sale",'Sales Log'!$G$5:$G$154,"Bound"),0))</f>
        <v/>
      </c>
      <c r="P20" s="11">
        <f>IF($A20="","",IF(N20&gt;0,IFERROR(O20/N20,0),""))</f>
        <v/>
      </c>
      <c r="Q20" s="11">
        <f>IF($A20="","",IF((IF(B20&gt;0,1,0)+IF(E20&gt;0,1,0)+IF(H20&gt;0,1,0)+IF(K20&gt;0,1,0)+IF(N20&gt;0,1,0))=0,"",IFERROR((IF(B20&gt;0,IF(Assumptions!$B$5&gt;0,MIN(D20,Assumptions!$B$5),D20),0)+IF(E20&gt;0,IF(Assumptions!$B$5&gt;0,MIN(G20,Assumptions!$B$5),G20),0)+IF(H20&gt;0,IF(Assumptions!$B$5&gt;0,MIN(J20,Assumptions!$B$5),J20),0)+IF(K20&gt;0,IF(Assumptions!$B$5&gt;0,MIN(M20,Assumptions!$B$5),M20),0)+IF(N20&gt;0,IF(Assumptions!$B$5&gt;0,MIN(P20,Assumptions!$B$5),P20),0))/(IF(B20&gt;0,1,0)+IF(E20&gt;0,1,0)+IF(H20&gt;0,1,0)+IF(K20&gt;0,1,0)+IF(N20&gt;0,1,0)),"")))</f>
        <v/>
      </c>
    </row>
    <row r="21">
      <c r="A21" s="13">
        <f>IF(Assumptions!A28="","",Assumptions!A28)</f>
        <v/>
      </c>
      <c r="B21" s="14">
        <f>IF($A21="","",IF(Assumptions!B28="","",Assumptions!B28))</f>
        <v/>
      </c>
      <c r="C21" s="14">
        <f>IF($A21="","",COUNTIFS('Sales Log'!$A$5:$A$154,"&gt;="&amp;$A$3,'Sales Log'!$A$5:$A$154,"&lt;="&amp;$B$3,'Sales Log'!$B$5:$B$154,$A21,'Sales Log'!$D$5:$D$154,"?*"))</f>
        <v/>
      </c>
      <c r="D21" s="15">
        <f>IF($A21="","",IF(B21&gt;0,IFERROR(C21/B21,0),""))</f>
        <v/>
      </c>
      <c r="E21" s="14">
        <f>IF($A21="","",IF(Assumptions!C28="","",Assumptions!C28))</f>
        <v/>
      </c>
      <c r="F21" s="14">
        <f>IF($A21="","",COUNTIFS('Sales Log'!$A$5:$A$154,"&gt;="&amp;$A$3,'Sales Log'!$A$5:$A$154,"&lt;="&amp;$B$3,'Sales Log'!$B$5:$B$154,$A21,'Sales Log'!$D$5:$D$154,"Quote"))</f>
        <v/>
      </c>
      <c r="G21" s="15">
        <f>IF($A21="","",IF(E21&gt;0,IFERROR(F21/E21,0),""))</f>
        <v/>
      </c>
      <c r="H21" s="14">
        <f>IF($A21="","",IF(Assumptions!D28="","",Assumptions!D28))</f>
        <v/>
      </c>
      <c r="I21" s="14">
        <f>IF($A21="","",COUNTIFS('Sales Log'!$A$5:$A$154,"&gt;="&amp;$A$3,'Sales Log'!$A$5:$A$154,"&lt;="&amp;$B$3,'Sales Log'!$B$5:$B$154,$A21,'Sales Log'!$D$5:$D$154,"Bound Sale",'Sales Log'!$G$5:$G$154,"Bound"))</f>
        <v/>
      </c>
      <c r="J21" s="15">
        <f>IF($A21="","",IF(H21&gt;0,IFERROR(I21/H21,0),""))</f>
        <v/>
      </c>
      <c r="K21" s="34">
        <f>IF($A21="","",IF(Assumptions!E28="","",Assumptions!E28))</f>
        <v/>
      </c>
      <c r="L21" s="34">
        <f>IF($A21="","",IFERROR(SUMIFS('Sales Log'!$H$5:$H$154,'Sales Log'!$A$5:$A$154,"&gt;="&amp;$A$3,'Sales Log'!$A$5:$A$154,"&lt;="&amp;$B$3,'Sales Log'!$B$5:$B$154,$A21,'Sales Log'!$D$5:$D$154,"Bound Sale",'Sales Log'!$G$5:$G$154,"Bound"),0))</f>
        <v/>
      </c>
      <c r="M21" s="15">
        <f>IF($A21="","",IF(K21&gt;0,IFERROR(L21/K21,0),""))</f>
        <v/>
      </c>
      <c r="N21" s="34">
        <f>IF($A21="","",IF(Assumptions!F28="","",Assumptions!F28))</f>
        <v/>
      </c>
      <c r="O21" s="34">
        <f>IF($A21="","",IFERROR(SUMIFS('Sales Log'!$I$5:$I$154,'Sales Log'!$A$5:$A$154,"&gt;="&amp;$A$3,'Sales Log'!$A$5:$A$154,"&lt;="&amp;$B$3,'Sales Log'!$B$5:$B$154,$A21,'Sales Log'!$D$5:$D$154,"Bound Sale",'Sales Log'!$G$5:$G$154,"Bound"),0))</f>
        <v/>
      </c>
      <c r="P21" s="15">
        <f>IF($A21="","",IF(N21&gt;0,IFERROR(O21/N21,0),""))</f>
        <v/>
      </c>
      <c r="Q21" s="15">
        <f>IF($A21="","",IF((IF(B21&gt;0,1,0)+IF(E21&gt;0,1,0)+IF(H21&gt;0,1,0)+IF(K21&gt;0,1,0)+IF(N21&gt;0,1,0))=0,"",IFERROR((IF(B21&gt;0,IF(Assumptions!$B$5&gt;0,MIN(D21,Assumptions!$B$5),D21),0)+IF(E21&gt;0,IF(Assumptions!$B$5&gt;0,MIN(G21,Assumptions!$B$5),G21),0)+IF(H21&gt;0,IF(Assumptions!$B$5&gt;0,MIN(J21,Assumptions!$B$5),J21),0)+IF(K21&gt;0,IF(Assumptions!$B$5&gt;0,MIN(M21,Assumptions!$B$5),M21),0)+IF(N21&gt;0,IF(Assumptions!$B$5&gt;0,MIN(P21,Assumptions!$B$5),P21),0))/(IF(B21&gt;0,1,0)+IF(E21&gt;0,1,0)+IF(H21&gt;0,1,0)+IF(K21&gt;0,1,0)+IF(N21&gt;0,1,0)),"")))</f>
        <v/>
      </c>
    </row>
    <row r="22">
      <c r="A22" s="9">
        <f>IF(Assumptions!A29="","",Assumptions!A29)</f>
        <v/>
      </c>
      <c r="B22" s="10">
        <f>IF($A22="","",IF(Assumptions!B29="","",Assumptions!B29))</f>
        <v/>
      </c>
      <c r="C22" s="10">
        <f>IF($A22="","",COUNTIFS('Sales Log'!$A$5:$A$154,"&gt;="&amp;$A$3,'Sales Log'!$A$5:$A$154,"&lt;="&amp;$B$3,'Sales Log'!$B$5:$B$154,$A22,'Sales Log'!$D$5:$D$154,"?*"))</f>
        <v/>
      </c>
      <c r="D22" s="11">
        <f>IF($A22="","",IF(B22&gt;0,IFERROR(C22/B22,0),""))</f>
        <v/>
      </c>
      <c r="E22" s="10">
        <f>IF($A22="","",IF(Assumptions!C29="","",Assumptions!C29))</f>
        <v/>
      </c>
      <c r="F22" s="10">
        <f>IF($A22="","",COUNTIFS('Sales Log'!$A$5:$A$154,"&gt;="&amp;$A$3,'Sales Log'!$A$5:$A$154,"&lt;="&amp;$B$3,'Sales Log'!$B$5:$B$154,$A22,'Sales Log'!$D$5:$D$154,"Quote"))</f>
        <v/>
      </c>
      <c r="G22" s="11">
        <f>IF($A22="","",IF(E22&gt;0,IFERROR(F22/E22,0),""))</f>
        <v/>
      </c>
      <c r="H22" s="10">
        <f>IF($A22="","",IF(Assumptions!D29="","",Assumptions!D29))</f>
        <v/>
      </c>
      <c r="I22" s="10">
        <f>IF($A22="","",COUNTIFS('Sales Log'!$A$5:$A$154,"&gt;="&amp;$A$3,'Sales Log'!$A$5:$A$154,"&lt;="&amp;$B$3,'Sales Log'!$B$5:$B$154,$A22,'Sales Log'!$D$5:$D$154,"Bound Sale",'Sales Log'!$G$5:$G$154,"Bound"))</f>
        <v/>
      </c>
      <c r="J22" s="11">
        <f>IF($A22="","",IF(H22&gt;0,IFERROR(I22/H22,0),""))</f>
        <v/>
      </c>
      <c r="K22" s="33">
        <f>IF($A22="","",IF(Assumptions!E29="","",Assumptions!E29))</f>
        <v/>
      </c>
      <c r="L22" s="33">
        <f>IF($A22="","",IFERROR(SUMIFS('Sales Log'!$H$5:$H$154,'Sales Log'!$A$5:$A$154,"&gt;="&amp;$A$3,'Sales Log'!$A$5:$A$154,"&lt;="&amp;$B$3,'Sales Log'!$B$5:$B$154,$A22,'Sales Log'!$D$5:$D$154,"Bound Sale",'Sales Log'!$G$5:$G$154,"Bound"),0))</f>
        <v/>
      </c>
      <c r="M22" s="11">
        <f>IF($A22="","",IF(K22&gt;0,IFERROR(L22/K22,0),""))</f>
        <v/>
      </c>
      <c r="N22" s="33">
        <f>IF($A22="","",IF(Assumptions!F29="","",Assumptions!F29))</f>
        <v/>
      </c>
      <c r="O22" s="33">
        <f>IF($A22="","",IFERROR(SUMIFS('Sales Log'!$I$5:$I$154,'Sales Log'!$A$5:$A$154,"&gt;="&amp;$A$3,'Sales Log'!$A$5:$A$154,"&lt;="&amp;$B$3,'Sales Log'!$B$5:$B$154,$A22,'Sales Log'!$D$5:$D$154,"Bound Sale",'Sales Log'!$G$5:$G$154,"Bound"),0))</f>
        <v/>
      </c>
      <c r="P22" s="11">
        <f>IF($A22="","",IF(N22&gt;0,IFERROR(O22/N22,0),""))</f>
        <v/>
      </c>
      <c r="Q22" s="11">
        <f>IF($A22="","",IF((IF(B22&gt;0,1,0)+IF(E22&gt;0,1,0)+IF(H22&gt;0,1,0)+IF(K22&gt;0,1,0)+IF(N22&gt;0,1,0))=0,"",IFERROR((IF(B22&gt;0,IF(Assumptions!$B$5&gt;0,MIN(D22,Assumptions!$B$5),D22),0)+IF(E22&gt;0,IF(Assumptions!$B$5&gt;0,MIN(G22,Assumptions!$B$5),G22),0)+IF(H22&gt;0,IF(Assumptions!$B$5&gt;0,MIN(J22,Assumptions!$B$5),J22),0)+IF(K22&gt;0,IF(Assumptions!$B$5&gt;0,MIN(M22,Assumptions!$B$5),M22),0)+IF(N22&gt;0,IF(Assumptions!$B$5&gt;0,MIN(P22,Assumptions!$B$5),P22),0))/(IF(B22&gt;0,1,0)+IF(E22&gt;0,1,0)+IF(H22&gt;0,1,0)+IF(K22&gt;0,1,0)+IF(N22&gt;0,1,0)),"")))</f>
        <v/>
      </c>
    </row>
    <row r="23">
      <c r="A23" s="13">
        <f>IF(Assumptions!A30="","",Assumptions!A30)</f>
        <v/>
      </c>
      <c r="B23" s="14">
        <f>IF($A23="","",IF(Assumptions!B30="","",Assumptions!B30))</f>
        <v/>
      </c>
      <c r="C23" s="14">
        <f>IF($A23="","",COUNTIFS('Sales Log'!$A$5:$A$154,"&gt;="&amp;$A$3,'Sales Log'!$A$5:$A$154,"&lt;="&amp;$B$3,'Sales Log'!$B$5:$B$154,$A23,'Sales Log'!$D$5:$D$154,"?*"))</f>
        <v/>
      </c>
      <c r="D23" s="15">
        <f>IF($A23="","",IF(B23&gt;0,IFERROR(C23/B23,0),""))</f>
        <v/>
      </c>
      <c r="E23" s="14">
        <f>IF($A23="","",IF(Assumptions!C30="","",Assumptions!C30))</f>
        <v/>
      </c>
      <c r="F23" s="14">
        <f>IF($A23="","",COUNTIFS('Sales Log'!$A$5:$A$154,"&gt;="&amp;$A$3,'Sales Log'!$A$5:$A$154,"&lt;="&amp;$B$3,'Sales Log'!$B$5:$B$154,$A23,'Sales Log'!$D$5:$D$154,"Quote"))</f>
        <v/>
      </c>
      <c r="G23" s="15">
        <f>IF($A23="","",IF(E23&gt;0,IFERROR(F23/E23,0),""))</f>
        <v/>
      </c>
      <c r="H23" s="14">
        <f>IF($A23="","",IF(Assumptions!D30="","",Assumptions!D30))</f>
        <v/>
      </c>
      <c r="I23" s="14">
        <f>IF($A23="","",COUNTIFS('Sales Log'!$A$5:$A$154,"&gt;="&amp;$A$3,'Sales Log'!$A$5:$A$154,"&lt;="&amp;$B$3,'Sales Log'!$B$5:$B$154,$A23,'Sales Log'!$D$5:$D$154,"Bound Sale",'Sales Log'!$G$5:$G$154,"Bound"))</f>
        <v/>
      </c>
      <c r="J23" s="15">
        <f>IF($A23="","",IF(H23&gt;0,IFERROR(I23/H23,0),""))</f>
        <v/>
      </c>
      <c r="K23" s="34">
        <f>IF($A23="","",IF(Assumptions!E30="","",Assumptions!E30))</f>
        <v/>
      </c>
      <c r="L23" s="34">
        <f>IF($A23="","",IFERROR(SUMIFS('Sales Log'!$H$5:$H$154,'Sales Log'!$A$5:$A$154,"&gt;="&amp;$A$3,'Sales Log'!$A$5:$A$154,"&lt;="&amp;$B$3,'Sales Log'!$B$5:$B$154,$A23,'Sales Log'!$D$5:$D$154,"Bound Sale",'Sales Log'!$G$5:$G$154,"Bound"),0))</f>
        <v/>
      </c>
      <c r="M23" s="15">
        <f>IF($A23="","",IF(K23&gt;0,IFERROR(L23/K23,0),""))</f>
        <v/>
      </c>
      <c r="N23" s="34">
        <f>IF($A23="","",IF(Assumptions!F30="","",Assumptions!F30))</f>
        <v/>
      </c>
      <c r="O23" s="34">
        <f>IF($A23="","",IFERROR(SUMIFS('Sales Log'!$I$5:$I$154,'Sales Log'!$A$5:$A$154,"&gt;="&amp;$A$3,'Sales Log'!$A$5:$A$154,"&lt;="&amp;$B$3,'Sales Log'!$B$5:$B$154,$A23,'Sales Log'!$D$5:$D$154,"Bound Sale",'Sales Log'!$G$5:$G$154,"Bound"),0))</f>
        <v/>
      </c>
      <c r="P23" s="15">
        <f>IF($A23="","",IF(N23&gt;0,IFERROR(O23/N23,0),""))</f>
        <v/>
      </c>
      <c r="Q23" s="15">
        <f>IF($A23="","",IF((IF(B23&gt;0,1,0)+IF(E23&gt;0,1,0)+IF(H23&gt;0,1,0)+IF(K23&gt;0,1,0)+IF(N23&gt;0,1,0))=0,"",IFERROR((IF(B23&gt;0,IF(Assumptions!$B$5&gt;0,MIN(D23,Assumptions!$B$5),D23),0)+IF(E23&gt;0,IF(Assumptions!$B$5&gt;0,MIN(G23,Assumptions!$B$5),G23),0)+IF(H23&gt;0,IF(Assumptions!$B$5&gt;0,MIN(J23,Assumptions!$B$5),J23),0)+IF(K23&gt;0,IF(Assumptions!$B$5&gt;0,MIN(M23,Assumptions!$B$5),M23),0)+IF(N23&gt;0,IF(Assumptions!$B$5&gt;0,MIN(P23,Assumptions!$B$5),P23),0))/(IF(B23&gt;0,1,0)+IF(E23&gt;0,1,0)+IF(H23&gt;0,1,0)+IF(K23&gt;0,1,0)+IF(N23&gt;0,1,0)),"")))</f>
        <v/>
      </c>
    </row>
    <row r="24">
      <c r="A24" s="9">
        <f>IF(Assumptions!A31="","",Assumptions!A31)</f>
        <v/>
      </c>
      <c r="B24" s="10">
        <f>IF($A24="","",IF(Assumptions!B31="","",Assumptions!B31))</f>
        <v/>
      </c>
      <c r="C24" s="10">
        <f>IF($A24="","",COUNTIFS('Sales Log'!$A$5:$A$154,"&gt;="&amp;$A$3,'Sales Log'!$A$5:$A$154,"&lt;="&amp;$B$3,'Sales Log'!$B$5:$B$154,$A24,'Sales Log'!$D$5:$D$154,"?*"))</f>
        <v/>
      </c>
      <c r="D24" s="11">
        <f>IF($A24="","",IF(B24&gt;0,IFERROR(C24/B24,0),""))</f>
        <v/>
      </c>
      <c r="E24" s="10">
        <f>IF($A24="","",IF(Assumptions!C31="","",Assumptions!C31))</f>
        <v/>
      </c>
      <c r="F24" s="10">
        <f>IF($A24="","",COUNTIFS('Sales Log'!$A$5:$A$154,"&gt;="&amp;$A$3,'Sales Log'!$A$5:$A$154,"&lt;="&amp;$B$3,'Sales Log'!$B$5:$B$154,$A24,'Sales Log'!$D$5:$D$154,"Quote"))</f>
        <v/>
      </c>
      <c r="G24" s="11">
        <f>IF($A24="","",IF(E24&gt;0,IFERROR(F24/E24,0),""))</f>
        <v/>
      </c>
      <c r="H24" s="10">
        <f>IF($A24="","",IF(Assumptions!D31="","",Assumptions!D31))</f>
        <v/>
      </c>
      <c r="I24" s="10">
        <f>IF($A24="","",COUNTIFS('Sales Log'!$A$5:$A$154,"&gt;="&amp;$A$3,'Sales Log'!$A$5:$A$154,"&lt;="&amp;$B$3,'Sales Log'!$B$5:$B$154,$A24,'Sales Log'!$D$5:$D$154,"Bound Sale",'Sales Log'!$G$5:$G$154,"Bound"))</f>
        <v/>
      </c>
      <c r="J24" s="11">
        <f>IF($A24="","",IF(H24&gt;0,IFERROR(I24/H24,0),""))</f>
        <v/>
      </c>
      <c r="K24" s="33">
        <f>IF($A24="","",IF(Assumptions!E31="","",Assumptions!E31))</f>
        <v/>
      </c>
      <c r="L24" s="33">
        <f>IF($A24="","",IFERROR(SUMIFS('Sales Log'!$H$5:$H$154,'Sales Log'!$A$5:$A$154,"&gt;="&amp;$A$3,'Sales Log'!$A$5:$A$154,"&lt;="&amp;$B$3,'Sales Log'!$B$5:$B$154,$A24,'Sales Log'!$D$5:$D$154,"Bound Sale",'Sales Log'!$G$5:$G$154,"Bound"),0))</f>
        <v/>
      </c>
      <c r="M24" s="11">
        <f>IF($A24="","",IF(K24&gt;0,IFERROR(L24/K24,0),""))</f>
        <v/>
      </c>
      <c r="N24" s="33">
        <f>IF($A24="","",IF(Assumptions!F31="","",Assumptions!F31))</f>
        <v/>
      </c>
      <c r="O24" s="33">
        <f>IF($A24="","",IFERROR(SUMIFS('Sales Log'!$I$5:$I$154,'Sales Log'!$A$5:$A$154,"&gt;="&amp;$A$3,'Sales Log'!$A$5:$A$154,"&lt;="&amp;$B$3,'Sales Log'!$B$5:$B$154,$A24,'Sales Log'!$D$5:$D$154,"Bound Sale",'Sales Log'!$G$5:$G$154,"Bound"),0))</f>
        <v/>
      </c>
      <c r="P24" s="11">
        <f>IF($A24="","",IF(N24&gt;0,IFERROR(O24/N24,0),""))</f>
        <v/>
      </c>
      <c r="Q24" s="11">
        <f>IF($A24="","",IF((IF(B24&gt;0,1,0)+IF(E24&gt;0,1,0)+IF(H24&gt;0,1,0)+IF(K24&gt;0,1,0)+IF(N24&gt;0,1,0))=0,"",IFERROR((IF(B24&gt;0,IF(Assumptions!$B$5&gt;0,MIN(D24,Assumptions!$B$5),D24),0)+IF(E24&gt;0,IF(Assumptions!$B$5&gt;0,MIN(G24,Assumptions!$B$5),G24),0)+IF(H24&gt;0,IF(Assumptions!$B$5&gt;0,MIN(J24,Assumptions!$B$5),J24),0)+IF(K24&gt;0,IF(Assumptions!$B$5&gt;0,MIN(M24,Assumptions!$B$5),M24),0)+IF(N24&gt;0,IF(Assumptions!$B$5&gt;0,MIN(P24,Assumptions!$B$5),P24),0))/(IF(B24&gt;0,1,0)+IF(E24&gt;0,1,0)+IF(H24&gt;0,1,0)+IF(K24&gt;0,1,0)+IF(N24&gt;0,1,0)),"")))</f>
        <v/>
      </c>
    </row>
    <row r="25">
      <c r="A25" s="13">
        <f>IF(Assumptions!A32="","",Assumptions!A32)</f>
        <v/>
      </c>
      <c r="B25" s="14">
        <f>IF($A25="","",IF(Assumptions!B32="","",Assumptions!B32))</f>
        <v/>
      </c>
      <c r="C25" s="14">
        <f>IF($A25="","",COUNTIFS('Sales Log'!$A$5:$A$154,"&gt;="&amp;$A$3,'Sales Log'!$A$5:$A$154,"&lt;="&amp;$B$3,'Sales Log'!$B$5:$B$154,$A25,'Sales Log'!$D$5:$D$154,"?*"))</f>
        <v/>
      </c>
      <c r="D25" s="15">
        <f>IF($A25="","",IF(B25&gt;0,IFERROR(C25/B25,0),""))</f>
        <v/>
      </c>
      <c r="E25" s="14">
        <f>IF($A25="","",IF(Assumptions!C32="","",Assumptions!C32))</f>
        <v/>
      </c>
      <c r="F25" s="14">
        <f>IF($A25="","",COUNTIFS('Sales Log'!$A$5:$A$154,"&gt;="&amp;$A$3,'Sales Log'!$A$5:$A$154,"&lt;="&amp;$B$3,'Sales Log'!$B$5:$B$154,$A25,'Sales Log'!$D$5:$D$154,"Quote"))</f>
        <v/>
      </c>
      <c r="G25" s="15">
        <f>IF($A25="","",IF(E25&gt;0,IFERROR(F25/E25,0),""))</f>
        <v/>
      </c>
      <c r="H25" s="14">
        <f>IF($A25="","",IF(Assumptions!D32="","",Assumptions!D32))</f>
        <v/>
      </c>
      <c r="I25" s="14">
        <f>IF($A25="","",COUNTIFS('Sales Log'!$A$5:$A$154,"&gt;="&amp;$A$3,'Sales Log'!$A$5:$A$154,"&lt;="&amp;$B$3,'Sales Log'!$B$5:$B$154,$A25,'Sales Log'!$D$5:$D$154,"Bound Sale",'Sales Log'!$G$5:$G$154,"Bound"))</f>
        <v/>
      </c>
      <c r="J25" s="15">
        <f>IF($A25="","",IF(H25&gt;0,IFERROR(I25/H25,0),""))</f>
        <v/>
      </c>
      <c r="K25" s="34">
        <f>IF($A25="","",IF(Assumptions!E32="","",Assumptions!E32))</f>
        <v/>
      </c>
      <c r="L25" s="34">
        <f>IF($A25="","",IFERROR(SUMIFS('Sales Log'!$H$5:$H$154,'Sales Log'!$A$5:$A$154,"&gt;="&amp;$A$3,'Sales Log'!$A$5:$A$154,"&lt;="&amp;$B$3,'Sales Log'!$B$5:$B$154,$A25,'Sales Log'!$D$5:$D$154,"Bound Sale",'Sales Log'!$G$5:$G$154,"Bound"),0))</f>
        <v/>
      </c>
      <c r="M25" s="15">
        <f>IF($A25="","",IF(K25&gt;0,IFERROR(L25/K25,0),""))</f>
        <v/>
      </c>
      <c r="N25" s="34">
        <f>IF($A25="","",IF(Assumptions!F32="","",Assumptions!F32))</f>
        <v/>
      </c>
      <c r="O25" s="34">
        <f>IF($A25="","",IFERROR(SUMIFS('Sales Log'!$I$5:$I$154,'Sales Log'!$A$5:$A$154,"&gt;="&amp;$A$3,'Sales Log'!$A$5:$A$154,"&lt;="&amp;$B$3,'Sales Log'!$B$5:$B$154,$A25,'Sales Log'!$D$5:$D$154,"Bound Sale",'Sales Log'!$G$5:$G$154,"Bound"),0))</f>
        <v/>
      </c>
      <c r="P25" s="15">
        <f>IF($A25="","",IF(N25&gt;0,IFERROR(O25/N25,0),""))</f>
        <v/>
      </c>
      <c r="Q25" s="15">
        <f>IF($A25="","",IF((IF(B25&gt;0,1,0)+IF(E25&gt;0,1,0)+IF(H25&gt;0,1,0)+IF(K25&gt;0,1,0)+IF(N25&gt;0,1,0))=0,"",IFERROR((IF(B25&gt;0,IF(Assumptions!$B$5&gt;0,MIN(D25,Assumptions!$B$5),D25),0)+IF(E25&gt;0,IF(Assumptions!$B$5&gt;0,MIN(G25,Assumptions!$B$5),G25),0)+IF(H25&gt;0,IF(Assumptions!$B$5&gt;0,MIN(J25,Assumptions!$B$5),J25),0)+IF(K25&gt;0,IF(Assumptions!$B$5&gt;0,MIN(M25,Assumptions!$B$5),M25),0)+IF(N25&gt;0,IF(Assumptions!$B$5&gt;0,MIN(P25,Assumptions!$B$5),P25),0))/(IF(B25&gt;0,1,0)+IF(E25&gt;0,1,0)+IF(H25&gt;0,1,0)+IF(K25&gt;0,1,0)+IF(N25&gt;0,1,0)),"")))</f>
        <v/>
      </c>
    </row>
    <row r="26">
      <c r="A26" s="9">
        <f>IF(Assumptions!A33="","",Assumptions!A33)</f>
        <v/>
      </c>
      <c r="B26" s="10">
        <f>IF($A26="","",IF(Assumptions!B33="","",Assumptions!B33))</f>
        <v/>
      </c>
      <c r="C26" s="10">
        <f>IF($A26="","",COUNTIFS('Sales Log'!$A$5:$A$154,"&gt;="&amp;$A$3,'Sales Log'!$A$5:$A$154,"&lt;="&amp;$B$3,'Sales Log'!$B$5:$B$154,$A26,'Sales Log'!$D$5:$D$154,"?*"))</f>
        <v/>
      </c>
      <c r="D26" s="11">
        <f>IF($A26="","",IF(B26&gt;0,IFERROR(C26/B26,0),""))</f>
        <v/>
      </c>
      <c r="E26" s="10">
        <f>IF($A26="","",IF(Assumptions!C33="","",Assumptions!C33))</f>
        <v/>
      </c>
      <c r="F26" s="10">
        <f>IF($A26="","",COUNTIFS('Sales Log'!$A$5:$A$154,"&gt;="&amp;$A$3,'Sales Log'!$A$5:$A$154,"&lt;="&amp;$B$3,'Sales Log'!$B$5:$B$154,$A26,'Sales Log'!$D$5:$D$154,"Quote"))</f>
        <v/>
      </c>
      <c r="G26" s="11">
        <f>IF($A26="","",IF(E26&gt;0,IFERROR(F26/E26,0),""))</f>
        <v/>
      </c>
      <c r="H26" s="10">
        <f>IF($A26="","",IF(Assumptions!D33="","",Assumptions!D33))</f>
        <v/>
      </c>
      <c r="I26" s="10">
        <f>IF($A26="","",COUNTIFS('Sales Log'!$A$5:$A$154,"&gt;="&amp;$A$3,'Sales Log'!$A$5:$A$154,"&lt;="&amp;$B$3,'Sales Log'!$B$5:$B$154,$A26,'Sales Log'!$D$5:$D$154,"Bound Sale",'Sales Log'!$G$5:$G$154,"Bound"))</f>
        <v/>
      </c>
      <c r="J26" s="11">
        <f>IF($A26="","",IF(H26&gt;0,IFERROR(I26/H26,0),""))</f>
        <v/>
      </c>
      <c r="K26" s="33">
        <f>IF($A26="","",IF(Assumptions!E33="","",Assumptions!E33))</f>
        <v/>
      </c>
      <c r="L26" s="33">
        <f>IF($A26="","",IFERROR(SUMIFS('Sales Log'!$H$5:$H$154,'Sales Log'!$A$5:$A$154,"&gt;="&amp;$A$3,'Sales Log'!$A$5:$A$154,"&lt;="&amp;$B$3,'Sales Log'!$B$5:$B$154,$A26,'Sales Log'!$D$5:$D$154,"Bound Sale",'Sales Log'!$G$5:$G$154,"Bound"),0))</f>
        <v/>
      </c>
      <c r="M26" s="11">
        <f>IF($A26="","",IF(K26&gt;0,IFERROR(L26/K26,0),""))</f>
        <v/>
      </c>
      <c r="N26" s="33">
        <f>IF($A26="","",IF(Assumptions!F33="","",Assumptions!F33))</f>
        <v/>
      </c>
      <c r="O26" s="33">
        <f>IF($A26="","",IFERROR(SUMIFS('Sales Log'!$I$5:$I$154,'Sales Log'!$A$5:$A$154,"&gt;="&amp;$A$3,'Sales Log'!$A$5:$A$154,"&lt;="&amp;$B$3,'Sales Log'!$B$5:$B$154,$A26,'Sales Log'!$D$5:$D$154,"Bound Sale",'Sales Log'!$G$5:$G$154,"Bound"),0))</f>
        <v/>
      </c>
      <c r="P26" s="11">
        <f>IF($A26="","",IF(N26&gt;0,IFERROR(O26/N26,0),""))</f>
        <v/>
      </c>
      <c r="Q26" s="11">
        <f>IF($A26="","",IF((IF(B26&gt;0,1,0)+IF(E26&gt;0,1,0)+IF(H26&gt;0,1,0)+IF(K26&gt;0,1,0)+IF(N26&gt;0,1,0))=0,"",IFERROR((IF(B26&gt;0,IF(Assumptions!$B$5&gt;0,MIN(D26,Assumptions!$B$5),D26),0)+IF(E26&gt;0,IF(Assumptions!$B$5&gt;0,MIN(G26,Assumptions!$B$5),G26),0)+IF(H26&gt;0,IF(Assumptions!$B$5&gt;0,MIN(J26,Assumptions!$B$5),J26),0)+IF(K26&gt;0,IF(Assumptions!$B$5&gt;0,MIN(M26,Assumptions!$B$5),M26),0)+IF(N26&gt;0,IF(Assumptions!$B$5&gt;0,MIN(P26,Assumptions!$B$5),P26),0))/(IF(B26&gt;0,1,0)+IF(E26&gt;0,1,0)+IF(H26&gt;0,1,0)+IF(K26&gt;0,1,0)+IF(N26&gt;0,1,0)),"")))</f>
        <v/>
      </c>
    </row>
    <row r="27">
      <c r="A27" s="13">
        <f>IF(Assumptions!A34="","",Assumptions!A34)</f>
        <v/>
      </c>
      <c r="B27" s="14">
        <f>IF($A27="","",IF(Assumptions!B34="","",Assumptions!B34))</f>
        <v/>
      </c>
      <c r="C27" s="14">
        <f>IF($A27="","",COUNTIFS('Sales Log'!$A$5:$A$154,"&gt;="&amp;$A$3,'Sales Log'!$A$5:$A$154,"&lt;="&amp;$B$3,'Sales Log'!$B$5:$B$154,$A27,'Sales Log'!$D$5:$D$154,"?*"))</f>
        <v/>
      </c>
      <c r="D27" s="15">
        <f>IF($A27="","",IF(B27&gt;0,IFERROR(C27/B27,0),""))</f>
        <v/>
      </c>
      <c r="E27" s="14">
        <f>IF($A27="","",IF(Assumptions!C34="","",Assumptions!C34))</f>
        <v/>
      </c>
      <c r="F27" s="14">
        <f>IF($A27="","",COUNTIFS('Sales Log'!$A$5:$A$154,"&gt;="&amp;$A$3,'Sales Log'!$A$5:$A$154,"&lt;="&amp;$B$3,'Sales Log'!$B$5:$B$154,$A27,'Sales Log'!$D$5:$D$154,"Quote"))</f>
        <v/>
      </c>
      <c r="G27" s="15">
        <f>IF($A27="","",IF(E27&gt;0,IFERROR(F27/E27,0),""))</f>
        <v/>
      </c>
      <c r="H27" s="14">
        <f>IF($A27="","",IF(Assumptions!D34="","",Assumptions!D34))</f>
        <v/>
      </c>
      <c r="I27" s="14">
        <f>IF($A27="","",COUNTIFS('Sales Log'!$A$5:$A$154,"&gt;="&amp;$A$3,'Sales Log'!$A$5:$A$154,"&lt;="&amp;$B$3,'Sales Log'!$B$5:$B$154,$A27,'Sales Log'!$D$5:$D$154,"Bound Sale",'Sales Log'!$G$5:$G$154,"Bound"))</f>
        <v/>
      </c>
      <c r="J27" s="15">
        <f>IF($A27="","",IF(H27&gt;0,IFERROR(I27/H27,0),""))</f>
        <v/>
      </c>
      <c r="K27" s="34">
        <f>IF($A27="","",IF(Assumptions!E34="","",Assumptions!E34))</f>
        <v/>
      </c>
      <c r="L27" s="34">
        <f>IF($A27="","",IFERROR(SUMIFS('Sales Log'!$H$5:$H$154,'Sales Log'!$A$5:$A$154,"&gt;="&amp;$A$3,'Sales Log'!$A$5:$A$154,"&lt;="&amp;$B$3,'Sales Log'!$B$5:$B$154,$A27,'Sales Log'!$D$5:$D$154,"Bound Sale",'Sales Log'!$G$5:$G$154,"Bound"),0))</f>
        <v/>
      </c>
      <c r="M27" s="15">
        <f>IF($A27="","",IF(K27&gt;0,IFERROR(L27/K27,0),""))</f>
        <v/>
      </c>
      <c r="N27" s="34">
        <f>IF($A27="","",IF(Assumptions!F34="","",Assumptions!F34))</f>
        <v/>
      </c>
      <c r="O27" s="34">
        <f>IF($A27="","",IFERROR(SUMIFS('Sales Log'!$I$5:$I$154,'Sales Log'!$A$5:$A$154,"&gt;="&amp;$A$3,'Sales Log'!$A$5:$A$154,"&lt;="&amp;$B$3,'Sales Log'!$B$5:$B$154,$A27,'Sales Log'!$D$5:$D$154,"Bound Sale",'Sales Log'!$G$5:$G$154,"Bound"),0))</f>
        <v/>
      </c>
      <c r="P27" s="15">
        <f>IF($A27="","",IF(N27&gt;0,IFERROR(O27/N27,0),""))</f>
        <v/>
      </c>
      <c r="Q27" s="15">
        <f>IF($A27="","",IF((IF(B27&gt;0,1,0)+IF(E27&gt;0,1,0)+IF(H27&gt;0,1,0)+IF(K27&gt;0,1,0)+IF(N27&gt;0,1,0))=0,"",IFERROR((IF(B27&gt;0,IF(Assumptions!$B$5&gt;0,MIN(D27,Assumptions!$B$5),D27),0)+IF(E27&gt;0,IF(Assumptions!$B$5&gt;0,MIN(G27,Assumptions!$B$5),G27),0)+IF(H27&gt;0,IF(Assumptions!$B$5&gt;0,MIN(J27,Assumptions!$B$5),J27),0)+IF(K27&gt;0,IF(Assumptions!$B$5&gt;0,MIN(M27,Assumptions!$B$5),M27),0)+IF(N27&gt;0,IF(Assumptions!$B$5&gt;0,MIN(P27,Assumptions!$B$5),P27),0))/(IF(B27&gt;0,1,0)+IF(E27&gt;0,1,0)+IF(H27&gt;0,1,0)+IF(K27&gt;0,1,0)+IF(N27&gt;0,1,0)),"")))</f>
        <v/>
      </c>
    </row>
    <row r="28">
      <c r="A28" s="9">
        <f>IF(Assumptions!A35="","",Assumptions!A35)</f>
        <v/>
      </c>
      <c r="B28" s="10">
        <f>IF($A28="","",IF(Assumptions!B35="","",Assumptions!B35))</f>
        <v/>
      </c>
      <c r="C28" s="10">
        <f>IF($A28="","",COUNTIFS('Sales Log'!$A$5:$A$154,"&gt;="&amp;$A$3,'Sales Log'!$A$5:$A$154,"&lt;="&amp;$B$3,'Sales Log'!$B$5:$B$154,$A28,'Sales Log'!$D$5:$D$154,"?*"))</f>
        <v/>
      </c>
      <c r="D28" s="11">
        <f>IF($A28="","",IF(B28&gt;0,IFERROR(C28/B28,0),""))</f>
        <v/>
      </c>
      <c r="E28" s="10">
        <f>IF($A28="","",IF(Assumptions!C35="","",Assumptions!C35))</f>
        <v/>
      </c>
      <c r="F28" s="10">
        <f>IF($A28="","",COUNTIFS('Sales Log'!$A$5:$A$154,"&gt;="&amp;$A$3,'Sales Log'!$A$5:$A$154,"&lt;="&amp;$B$3,'Sales Log'!$B$5:$B$154,$A28,'Sales Log'!$D$5:$D$154,"Quote"))</f>
        <v/>
      </c>
      <c r="G28" s="11">
        <f>IF($A28="","",IF(E28&gt;0,IFERROR(F28/E28,0),""))</f>
        <v/>
      </c>
      <c r="H28" s="10">
        <f>IF($A28="","",IF(Assumptions!D35="","",Assumptions!D35))</f>
        <v/>
      </c>
      <c r="I28" s="10">
        <f>IF($A28="","",COUNTIFS('Sales Log'!$A$5:$A$154,"&gt;="&amp;$A$3,'Sales Log'!$A$5:$A$154,"&lt;="&amp;$B$3,'Sales Log'!$B$5:$B$154,$A28,'Sales Log'!$D$5:$D$154,"Bound Sale",'Sales Log'!$G$5:$G$154,"Bound"))</f>
        <v/>
      </c>
      <c r="J28" s="11">
        <f>IF($A28="","",IF(H28&gt;0,IFERROR(I28/H28,0),""))</f>
        <v/>
      </c>
      <c r="K28" s="33">
        <f>IF($A28="","",IF(Assumptions!E35="","",Assumptions!E35))</f>
        <v/>
      </c>
      <c r="L28" s="33">
        <f>IF($A28="","",IFERROR(SUMIFS('Sales Log'!$H$5:$H$154,'Sales Log'!$A$5:$A$154,"&gt;="&amp;$A$3,'Sales Log'!$A$5:$A$154,"&lt;="&amp;$B$3,'Sales Log'!$B$5:$B$154,$A28,'Sales Log'!$D$5:$D$154,"Bound Sale",'Sales Log'!$G$5:$G$154,"Bound"),0))</f>
        <v/>
      </c>
      <c r="M28" s="11">
        <f>IF($A28="","",IF(K28&gt;0,IFERROR(L28/K28,0),""))</f>
        <v/>
      </c>
      <c r="N28" s="33">
        <f>IF($A28="","",IF(Assumptions!F35="","",Assumptions!F35))</f>
        <v/>
      </c>
      <c r="O28" s="33">
        <f>IF($A28="","",IFERROR(SUMIFS('Sales Log'!$I$5:$I$154,'Sales Log'!$A$5:$A$154,"&gt;="&amp;$A$3,'Sales Log'!$A$5:$A$154,"&lt;="&amp;$B$3,'Sales Log'!$B$5:$B$154,$A28,'Sales Log'!$D$5:$D$154,"Bound Sale",'Sales Log'!$G$5:$G$154,"Bound"),0))</f>
        <v/>
      </c>
      <c r="P28" s="11">
        <f>IF($A28="","",IF(N28&gt;0,IFERROR(O28/N28,0),""))</f>
        <v/>
      </c>
      <c r="Q28" s="11">
        <f>IF($A28="","",IF((IF(B28&gt;0,1,0)+IF(E28&gt;0,1,0)+IF(H28&gt;0,1,0)+IF(K28&gt;0,1,0)+IF(N28&gt;0,1,0))=0,"",IFERROR((IF(B28&gt;0,IF(Assumptions!$B$5&gt;0,MIN(D28,Assumptions!$B$5),D28),0)+IF(E28&gt;0,IF(Assumptions!$B$5&gt;0,MIN(G28,Assumptions!$B$5),G28),0)+IF(H28&gt;0,IF(Assumptions!$B$5&gt;0,MIN(J28,Assumptions!$B$5),J28),0)+IF(K28&gt;0,IF(Assumptions!$B$5&gt;0,MIN(M28,Assumptions!$B$5),M28),0)+IF(N28&gt;0,IF(Assumptions!$B$5&gt;0,MIN(P28,Assumptions!$B$5),P28),0))/(IF(B28&gt;0,1,0)+IF(E28&gt;0,1,0)+IF(H28&gt;0,1,0)+IF(K28&gt;0,1,0)+IF(N28&gt;0,1,0)),"")))</f>
        <v/>
      </c>
    </row>
    <row r="29">
      <c r="A29" s="13">
        <f>IF(Assumptions!A36="","",Assumptions!A36)</f>
        <v/>
      </c>
      <c r="B29" s="14">
        <f>IF($A29="","",IF(Assumptions!B36="","",Assumptions!B36))</f>
        <v/>
      </c>
      <c r="C29" s="14">
        <f>IF($A29="","",COUNTIFS('Sales Log'!$A$5:$A$154,"&gt;="&amp;$A$3,'Sales Log'!$A$5:$A$154,"&lt;="&amp;$B$3,'Sales Log'!$B$5:$B$154,$A29,'Sales Log'!$D$5:$D$154,"?*"))</f>
        <v/>
      </c>
      <c r="D29" s="15">
        <f>IF($A29="","",IF(B29&gt;0,IFERROR(C29/B29,0),""))</f>
        <v/>
      </c>
      <c r="E29" s="14">
        <f>IF($A29="","",IF(Assumptions!C36="","",Assumptions!C36))</f>
        <v/>
      </c>
      <c r="F29" s="14">
        <f>IF($A29="","",COUNTIFS('Sales Log'!$A$5:$A$154,"&gt;="&amp;$A$3,'Sales Log'!$A$5:$A$154,"&lt;="&amp;$B$3,'Sales Log'!$B$5:$B$154,$A29,'Sales Log'!$D$5:$D$154,"Quote"))</f>
        <v/>
      </c>
      <c r="G29" s="15">
        <f>IF($A29="","",IF(E29&gt;0,IFERROR(F29/E29,0),""))</f>
        <v/>
      </c>
      <c r="H29" s="14">
        <f>IF($A29="","",IF(Assumptions!D36="","",Assumptions!D36))</f>
        <v/>
      </c>
      <c r="I29" s="14">
        <f>IF($A29="","",COUNTIFS('Sales Log'!$A$5:$A$154,"&gt;="&amp;$A$3,'Sales Log'!$A$5:$A$154,"&lt;="&amp;$B$3,'Sales Log'!$B$5:$B$154,$A29,'Sales Log'!$D$5:$D$154,"Bound Sale",'Sales Log'!$G$5:$G$154,"Bound"))</f>
        <v/>
      </c>
      <c r="J29" s="15">
        <f>IF($A29="","",IF(H29&gt;0,IFERROR(I29/H29,0),""))</f>
        <v/>
      </c>
      <c r="K29" s="34">
        <f>IF($A29="","",IF(Assumptions!E36="","",Assumptions!E36))</f>
        <v/>
      </c>
      <c r="L29" s="34">
        <f>IF($A29="","",IFERROR(SUMIFS('Sales Log'!$H$5:$H$154,'Sales Log'!$A$5:$A$154,"&gt;="&amp;$A$3,'Sales Log'!$A$5:$A$154,"&lt;="&amp;$B$3,'Sales Log'!$B$5:$B$154,$A29,'Sales Log'!$D$5:$D$154,"Bound Sale",'Sales Log'!$G$5:$G$154,"Bound"),0))</f>
        <v/>
      </c>
      <c r="M29" s="15">
        <f>IF($A29="","",IF(K29&gt;0,IFERROR(L29/K29,0),""))</f>
        <v/>
      </c>
      <c r="N29" s="34">
        <f>IF($A29="","",IF(Assumptions!F36="","",Assumptions!F36))</f>
        <v/>
      </c>
      <c r="O29" s="34">
        <f>IF($A29="","",IFERROR(SUMIFS('Sales Log'!$I$5:$I$154,'Sales Log'!$A$5:$A$154,"&gt;="&amp;$A$3,'Sales Log'!$A$5:$A$154,"&lt;="&amp;$B$3,'Sales Log'!$B$5:$B$154,$A29,'Sales Log'!$D$5:$D$154,"Bound Sale",'Sales Log'!$G$5:$G$154,"Bound"),0))</f>
        <v/>
      </c>
      <c r="P29" s="15">
        <f>IF($A29="","",IF(N29&gt;0,IFERROR(O29/N29,0),""))</f>
        <v/>
      </c>
      <c r="Q29" s="15">
        <f>IF($A29="","",IF((IF(B29&gt;0,1,0)+IF(E29&gt;0,1,0)+IF(H29&gt;0,1,0)+IF(K29&gt;0,1,0)+IF(N29&gt;0,1,0))=0,"",IFERROR((IF(B29&gt;0,IF(Assumptions!$B$5&gt;0,MIN(D29,Assumptions!$B$5),D29),0)+IF(E29&gt;0,IF(Assumptions!$B$5&gt;0,MIN(G29,Assumptions!$B$5),G29),0)+IF(H29&gt;0,IF(Assumptions!$B$5&gt;0,MIN(J29,Assumptions!$B$5),J29),0)+IF(K29&gt;0,IF(Assumptions!$B$5&gt;0,MIN(M29,Assumptions!$B$5),M29),0)+IF(N29&gt;0,IF(Assumptions!$B$5&gt;0,MIN(P29,Assumptions!$B$5),P29),0))/(IF(B29&gt;0,1,0)+IF(E29&gt;0,1,0)+IF(H29&gt;0,1,0)+IF(K29&gt;0,1,0)+IF(N29&gt;0,1,0)),"")))</f>
        <v/>
      </c>
    </row>
    <row r="30">
      <c r="A30" s="9">
        <f>IF(Assumptions!A37="","",Assumptions!A37)</f>
        <v/>
      </c>
      <c r="B30" s="10">
        <f>IF($A30="","",IF(Assumptions!B37="","",Assumptions!B37))</f>
        <v/>
      </c>
      <c r="C30" s="10">
        <f>IF($A30="","",COUNTIFS('Sales Log'!$A$5:$A$154,"&gt;="&amp;$A$3,'Sales Log'!$A$5:$A$154,"&lt;="&amp;$B$3,'Sales Log'!$B$5:$B$154,$A30,'Sales Log'!$D$5:$D$154,"?*"))</f>
        <v/>
      </c>
      <c r="D30" s="11">
        <f>IF($A30="","",IF(B30&gt;0,IFERROR(C30/B30,0),""))</f>
        <v/>
      </c>
      <c r="E30" s="10">
        <f>IF($A30="","",IF(Assumptions!C37="","",Assumptions!C37))</f>
        <v/>
      </c>
      <c r="F30" s="10">
        <f>IF($A30="","",COUNTIFS('Sales Log'!$A$5:$A$154,"&gt;="&amp;$A$3,'Sales Log'!$A$5:$A$154,"&lt;="&amp;$B$3,'Sales Log'!$B$5:$B$154,$A30,'Sales Log'!$D$5:$D$154,"Quote"))</f>
        <v/>
      </c>
      <c r="G30" s="11">
        <f>IF($A30="","",IF(E30&gt;0,IFERROR(F30/E30,0),""))</f>
        <v/>
      </c>
      <c r="H30" s="10">
        <f>IF($A30="","",IF(Assumptions!D37="","",Assumptions!D37))</f>
        <v/>
      </c>
      <c r="I30" s="10">
        <f>IF($A30="","",COUNTIFS('Sales Log'!$A$5:$A$154,"&gt;="&amp;$A$3,'Sales Log'!$A$5:$A$154,"&lt;="&amp;$B$3,'Sales Log'!$B$5:$B$154,$A30,'Sales Log'!$D$5:$D$154,"Bound Sale",'Sales Log'!$G$5:$G$154,"Bound"))</f>
        <v/>
      </c>
      <c r="J30" s="11">
        <f>IF($A30="","",IF(H30&gt;0,IFERROR(I30/H30,0),""))</f>
        <v/>
      </c>
      <c r="K30" s="33">
        <f>IF($A30="","",IF(Assumptions!E37="","",Assumptions!E37))</f>
        <v/>
      </c>
      <c r="L30" s="33">
        <f>IF($A30="","",IFERROR(SUMIFS('Sales Log'!$H$5:$H$154,'Sales Log'!$A$5:$A$154,"&gt;="&amp;$A$3,'Sales Log'!$A$5:$A$154,"&lt;="&amp;$B$3,'Sales Log'!$B$5:$B$154,$A30,'Sales Log'!$D$5:$D$154,"Bound Sale",'Sales Log'!$G$5:$G$154,"Bound"),0))</f>
        <v/>
      </c>
      <c r="M30" s="11">
        <f>IF($A30="","",IF(K30&gt;0,IFERROR(L30/K30,0),""))</f>
        <v/>
      </c>
      <c r="N30" s="33">
        <f>IF($A30="","",IF(Assumptions!F37="","",Assumptions!F37))</f>
        <v/>
      </c>
      <c r="O30" s="33">
        <f>IF($A30="","",IFERROR(SUMIFS('Sales Log'!$I$5:$I$154,'Sales Log'!$A$5:$A$154,"&gt;="&amp;$A$3,'Sales Log'!$A$5:$A$154,"&lt;="&amp;$B$3,'Sales Log'!$B$5:$B$154,$A30,'Sales Log'!$D$5:$D$154,"Bound Sale",'Sales Log'!$G$5:$G$154,"Bound"),0))</f>
        <v/>
      </c>
      <c r="P30" s="11">
        <f>IF($A30="","",IF(N30&gt;0,IFERROR(O30/N30,0),""))</f>
        <v/>
      </c>
      <c r="Q30" s="11">
        <f>IF($A30="","",IF((IF(B30&gt;0,1,0)+IF(E30&gt;0,1,0)+IF(H30&gt;0,1,0)+IF(K30&gt;0,1,0)+IF(N30&gt;0,1,0))=0,"",IFERROR((IF(B30&gt;0,IF(Assumptions!$B$5&gt;0,MIN(D30,Assumptions!$B$5),D30),0)+IF(E30&gt;0,IF(Assumptions!$B$5&gt;0,MIN(G30,Assumptions!$B$5),G30),0)+IF(H30&gt;0,IF(Assumptions!$B$5&gt;0,MIN(J30,Assumptions!$B$5),J30),0)+IF(K30&gt;0,IF(Assumptions!$B$5&gt;0,MIN(M30,Assumptions!$B$5),M30),0)+IF(N30&gt;0,IF(Assumptions!$B$5&gt;0,MIN(P30,Assumptions!$B$5),P30),0))/(IF(B30&gt;0,1,0)+IF(E30&gt;0,1,0)+IF(H30&gt;0,1,0)+IF(K30&gt;0,1,0)+IF(N30&gt;0,1,0)),"")))</f>
        <v/>
      </c>
    </row>
    <row r="31">
      <c r="A31" s="13">
        <f>IF(Assumptions!A38="","",Assumptions!A38)</f>
        <v/>
      </c>
      <c r="B31" s="14">
        <f>IF($A31="","",IF(Assumptions!B38="","",Assumptions!B38))</f>
        <v/>
      </c>
      <c r="C31" s="14">
        <f>IF($A31="","",COUNTIFS('Sales Log'!$A$5:$A$154,"&gt;="&amp;$A$3,'Sales Log'!$A$5:$A$154,"&lt;="&amp;$B$3,'Sales Log'!$B$5:$B$154,$A31,'Sales Log'!$D$5:$D$154,"?*"))</f>
        <v/>
      </c>
      <c r="D31" s="15">
        <f>IF($A31="","",IF(B31&gt;0,IFERROR(C31/B31,0),""))</f>
        <v/>
      </c>
      <c r="E31" s="14">
        <f>IF($A31="","",IF(Assumptions!C38="","",Assumptions!C38))</f>
        <v/>
      </c>
      <c r="F31" s="14">
        <f>IF($A31="","",COUNTIFS('Sales Log'!$A$5:$A$154,"&gt;="&amp;$A$3,'Sales Log'!$A$5:$A$154,"&lt;="&amp;$B$3,'Sales Log'!$B$5:$B$154,$A31,'Sales Log'!$D$5:$D$154,"Quote"))</f>
        <v/>
      </c>
      <c r="G31" s="15">
        <f>IF($A31="","",IF(E31&gt;0,IFERROR(F31/E31,0),""))</f>
        <v/>
      </c>
      <c r="H31" s="14">
        <f>IF($A31="","",IF(Assumptions!D38="","",Assumptions!D38))</f>
        <v/>
      </c>
      <c r="I31" s="14">
        <f>IF($A31="","",COUNTIFS('Sales Log'!$A$5:$A$154,"&gt;="&amp;$A$3,'Sales Log'!$A$5:$A$154,"&lt;="&amp;$B$3,'Sales Log'!$B$5:$B$154,$A31,'Sales Log'!$D$5:$D$154,"Bound Sale",'Sales Log'!$G$5:$G$154,"Bound"))</f>
        <v/>
      </c>
      <c r="J31" s="15">
        <f>IF($A31="","",IF(H31&gt;0,IFERROR(I31/H31,0),""))</f>
        <v/>
      </c>
      <c r="K31" s="34">
        <f>IF($A31="","",IF(Assumptions!E38="","",Assumptions!E38))</f>
        <v/>
      </c>
      <c r="L31" s="34">
        <f>IF($A31="","",IFERROR(SUMIFS('Sales Log'!$H$5:$H$154,'Sales Log'!$A$5:$A$154,"&gt;="&amp;$A$3,'Sales Log'!$A$5:$A$154,"&lt;="&amp;$B$3,'Sales Log'!$B$5:$B$154,$A31,'Sales Log'!$D$5:$D$154,"Bound Sale",'Sales Log'!$G$5:$G$154,"Bound"),0))</f>
        <v/>
      </c>
      <c r="M31" s="15">
        <f>IF($A31="","",IF(K31&gt;0,IFERROR(L31/K31,0),""))</f>
        <v/>
      </c>
      <c r="N31" s="34">
        <f>IF($A31="","",IF(Assumptions!F38="","",Assumptions!F38))</f>
        <v/>
      </c>
      <c r="O31" s="34">
        <f>IF($A31="","",IFERROR(SUMIFS('Sales Log'!$I$5:$I$154,'Sales Log'!$A$5:$A$154,"&gt;="&amp;$A$3,'Sales Log'!$A$5:$A$154,"&lt;="&amp;$B$3,'Sales Log'!$B$5:$B$154,$A31,'Sales Log'!$D$5:$D$154,"Bound Sale",'Sales Log'!$G$5:$G$154,"Bound"),0))</f>
        <v/>
      </c>
      <c r="P31" s="15">
        <f>IF($A31="","",IF(N31&gt;0,IFERROR(O31/N31,0),""))</f>
        <v/>
      </c>
      <c r="Q31" s="15">
        <f>IF($A31="","",IF((IF(B31&gt;0,1,0)+IF(E31&gt;0,1,0)+IF(H31&gt;0,1,0)+IF(K31&gt;0,1,0)+IF(N31&gt;0,1,0))=0,"",IFERROR((IF(B31&gt;0,IF(Assumptions!$B$5&gt;0,MIN(D31,Assumptions!$B$5),D31),0)+IF(E31&gt;0,IF(Assumptions!$B$5&gt;0,MIN(G31,Assumptions!$B$5),G31),0)+IF(H31&gt;0,IF(Assumptions!$B$5&gt;0,MIN(J31,Assumptions!$B$5),J31),0)+IF(K31&gt;0,IF(Assumptions!$B$5&gt;0,MIN(M31,Assumptions!$B$5),M31),0)+IF(N31&gt;0,IF(Assumptions!$B$5&gt;0,MIN(P31,Assumptions!$B$5),P31),0))/(IF(B31&gt;0,1,0)+IF(E31&gt;0,1,0)+IF(H31&gt;0,1,0)+IF(K31&gt;0,1,0)+IF(N31&gt;0,1,0)),"")))</f>
        <v/>
      </c>
    </row>
    <row r="32">
      <c r="A32" s="9">
        <f>IF(Assumptions!A39="","",Assumptions!A39)</f>
        <v/>
      </c>
      <c r="B32" s="10">
        <f>IF($A32="","",IF(Assumptions!B39="","",Assumptions!B39))</f>
        <v/>
      </c>
      <c r="C32" s="10">
        <f>IF($A32="","",COUNTIFS('Sales Log'!$A$5:$A$154,"&gt;="&amp;$A$3,'Sales Log'!$A$5:$A$154,"&lt;="&amp;$B$3,'Sales Log'!$B$5:$B$154,$A32,'Sales Log'!$D$5:$D$154,"?*"))</f>
        <v/>
      </c>
      <c r="D32" s="11">
        <f>IF($A32="","",IF(B32&gt;0,IFERROR(C32/B32,0),""))</f>
        <v/>
      </c>
      <c r="E32" s="10">
        <f>IF($A32="","",IF(Assumptions!C39="","",Assumptions!C39))</f>
        <v/>
      </c>
      <c r="F32" s="10">
        <f>IF($A32="","",COUNTIFS('Sales Log'!$A$5:$A$154,"&gt;="&amp;$A$3,'Sales Log'!$A$5:$A$154,"&lt;="&amp;$B$3,'Sales Log'!$B$5:$B$154,$A32,'Sales Log'!$D$5:$D$154,"Quote"))</f>
        <v/>
      </c>
      <c r="G32" s="11">
        <f>IF($A32="","",IF(E32&gt;0,IFERROR(F32/E32,0),""))</f>
        <v/>
      </c>
      <c r="H32" s="10">
        <f>IF($A32="","",IF(Assumptions!D39="","",Assumptions!D39))</f>
        <v/>
      </c>
      <c r="I32" s="10">
        <f>IF($A32="","",COUNTIFS('Sales Log'!$A$5:$A$154,"&gt;="&amp;$A$3,'Sales Log'!$A$5:$A$154,"&lt;="&amp;$B$3,'Sales Log'!$B$5:$B$154,$A32,'Sales Log'!$D$5:$D$154,"Bound Sale",'Sales Log'!$G$5:$G$154,"Bound"))</f>
        <v/>
      </c>
      <c r="J32" s="11">
        <f>IF($A32="","",IF(H32&gt;0,IFERROR(I32/H32,0),""))</f>
        <v/>
      </c>
      <c r="K32" s="33">
        <f>IF($A32="","",IF(Assumptions!E39="","",Assumptions!E39))</f>
        <v/>
      </c>
      <c r="L32" s="33">
        <f>IF($A32="","",IFERROR(SUMIFS('Sales Log'!$H$5:$H$154,'Sales Log'!$A$5:$A$154,"&gt;="&amp;$A$3,'Sales Log'!$A$5:$A$154,"&lt;="&amp;$B$3,'Sales Log'!$B$5:$B$154,$A32,'Sales Log'!$D$5:$D$154,"Bound Sale",'Sales Log'!$G$5:$G$154,"Bound"),0))</f>
        <v/>
      </c>
      <c r="M32" s="11">
        <f>IF($A32="","",IF(K32&gt;0,IFERROR(L32/K32,0),""))</f>
        <v/>
      </c>
      <c r="N32" s="33">
        <f>IF($A32="","",IF(Assumptions!F39="","",Assumptions!F39))</f>
        <v/>
      </c>
      <c r="O32" s="33">
        <f>IF($A32="","",IFERROR(SUMIFS('Sales Log'!$I$5:$I$154,'Sales Log'!$A$5:$A$154,"&gt;="&amp;$A$3,'Sales Log'!$A$5:$A$154,"&lt;="&amp;$B$3,'Sales Log'!$B$5:$B$154,$A32,'Sales Log'!$D$5:$D$154,"Bound Sale",'Sales Log'!$G$5:$G$154,"Bound"),0))</f>
        <v/>
      </c>
      <c r="P32" s="11">
        <f>IF($A32="","",IF(N32&gt;0,IFERROR(O32/N32,0),""))</f>
        <v/>
      </c>
      <c r="Q32" s="11">
        <f>IF($A32="","",IF((IF(B32&gt;0,1,0)+IF(E32&gt;0,1,0)+IF(H32&gt;0,1,0)+IF(K32&gt;0,1,0)+IF(N32&gt;0,1,0))=0,"",IFERROR((IF(B32&gt;0,IF(Assumptions!$B$5&gt;0,MIN(D32,Assumptions!$B$5),D32),0)+IF(E32&gt;0,IF(Assumptions!$B$5&gt;0,MIN(G32,Assumptions!$B$5),G32),0)+IF(H32&gt;0,IF(Assumptions!$B$5&gt;0,MIN(J32,Assumptions!$B$5),J32),0)+IF(K32&gt;0,IF(Assumptions!$B$5&gt;0,MIN(M32,Assumptions!$B$5),M32),0)+IF(N32&gt;0,IF(Assumptions!$B$5&gt;0,MIN(P32,Assumptions!$B$5),P32),0))/(IF(B32&gt;0,1,0)+IF(E32&gt;0,1,0)+IF(H32&gt;0,1,0)+IF(K32&gt;0,1,0)+IF(N32&gt;0,1,0)),"")))</f>
        <v/>
      </c>
    </row>
    <row r="33">
      <c r="A33" s="13">
        <f>IF(Assumptions!A40="","",Assumptions!A40)</f>
        <v/>
      </c>
      <c r="B33" s="14">
        <f>IF($A33="","",IF(Assumptions!B40="","",Assumptions!B40))</f>
        <v/>
      </c>
      <c r="C33" s="14">
        <f>IF($A33="","",COUNTIFS('Sales Log'!$A$5:$A$154,"&gt;="&amp;$A$3,'Sales Log'!$A$5:$A$154,"&lt;="&amp;$B$3,'Sales Log'!$B$5:$B$154,$A33,'Sales Log'!$D$5:$D$154,"?*"))</f>
        <v/>
      </c>
      <c r="D33" s="15">
        <f>IF($A33="","",IF(B33&gt;0,IFERROR(C33/B33,0),""))</f>
        <v/>
      </c>
      <c r="E33" s="14">
        <f>IF($A33="","",IF(Assumptions!C40="","",Assumptions!C40))</f>
        <v/>
      </c>
      <c r="F33" s="14">
        <f>IF($A33="","",COUNTIFS('Sales Log'!$A$5:$A$154,"&gt;="&amp;$A$3,'Sales Log'!$A$5:$A$154,"&lt;="&amp;$B$3,'Sales Log'!$B$5:$B$154,$A33,'Sales Log'!$D$5:$D$154,"Quote"))</f>
        <v/>
      </c>
      <c r="G33" s="15">
        <f>IF($A33="","",IF(E33&gt;0,IFERROR(F33/E33,0),""))</f>
        <v/>
      </c>
      <c r="H33" s="14">
        <f>IF($A33="","",IF(Assumptions!D40="","",Assumptions!D40))</f>
        <v/>
      </c>
      <c r="I33" s="14">
        <f>IF($A33="","",COUNTIFS('Sales Log'!$A$5:$A$154,"&gt;="&amp;$A$3,'Sales Log'!$A$5:$A$154,"&lt;="&amp;$B$3,'Sales Log'!$B$5:$B$154,$A33,'Sales Log'!$D$5:$D$154,"Bound Sale",'Sales Log'!$G$5:$G$154,"Bound"))</f>
        <v/>
      </c>
      <c r="J33" s="15">
        <f>IF($A33="","",IF(H33&gt;0,IFERROR(I33/H33,0),""))</f>
        <v/>
      </c>
      <c r="K33" s="34">
        <f>IF($A33="","",IF(Assumptions!E40="","",Assumptions!E40))</f>
        <v/>
      </c>
      <c r="L33" s="34">
        <f>IF($A33="","",IFERROR(SUMIFS('Sales Log'!$H$5:$H$154,'Sales Log'!$A$5:$A$154,"&gt;="&amp;$A$3,'Sales Log'!$A$5:$A$154,"&lt;="&amp;$B$3,'Sales Log'!$B$5:$B$154,$A33,'Sales Log'!$D$5:$D$154,"Bound Sale",'Sales Log'!$G$5:$G$154,"Bound"),0))</f>
        <v/>
      </c>
      <c r="M33" s="15">
        <f>IF($A33="","",IF(K33&gt;0,IFERROR(L33/K33,0),""))</f>
        <v/>
      </c>
      <c r="N33" s="34">
        <f>IF($A33="","",IF(Assumptions!F40="","",Assumptions!F40))</f>
        <v/>
      </c>
      <c r="O33" s="34">
        <f>IF($A33="","",IFERROR(SUMIFS('Sales Log'!$I$5:$I$154,'Sales Log'!$A$5:$A$154,"&gt;="&amp;$A$3,'Sales Log'!$A$5:$A$154,"&lt;="&amp;$B$3,'Sales Log'!$B$5:$B$154,$A33,'Sales Log'!$D$5:$D$154,"Bound Sale",'Sales Log'!$G$5:$G$154,"Bound"),0))</f>
        <v/>
      </c>
      <c r="P33" s="15">
        <f>IF($A33="","",IF(N33&gt;0,IFERROR(O33/N33,0),""))</f>
        <v/>
      </c>
      <c r="Q33" s="15">
        <f>IF($A33="","",IF((IF(B33&gt;0,1,0)+IF(E33&gt;0,1,0)+IF(H33&gt;0,1,0)+IF(K33&gt;0,1,0)+IF(N33&gt;0,1,0))=0,"",IFERROR((IF(B33&gt;0,IF(Assumptions!$B$5&gt;0,MIN(D33,Assumptions!$B$5),D33),0)+IF(E33&gt;0,IF(Assumptions!$B$5&gt;0,MIN(G33,Assumptions!$B$5),G33),0)+IF(H33&gt;0,IF(Assumptions!$B$5&gt;0,MIN(J33,Assumptions!$B$5),J33),0)+IF(K33&gt;0,IF(Assumptions!$B$5&gt;0,MIN(M33,Assumptions!$B$5),M33),0)+IF(N33&gt;0,IF(Assumptions!$B$5&gt;0,MIN(P33,Assumptions!$B$5),P33),0))/(IF(B33&gt;0,1,0)+IF(E33&gt;0,1,0)+IF(H33&gt;0,1,0)+IF(K33&gt;0,1,0)+IF(N33&gt;0,1,0)),"")))</f>
        <v/>
      </c>
    </row>
    <row r="34">
      <c r="A34" s="9">
        <f>IF(Assumptions!A41="","",Assumptions!A41)</f>
        <v/>
      </c>
      <c r="B34" s="10">
        <f>IF($A34="","",IF(Assumptions!B41="","",Assumptions!B41))</f>
        <v/>
      </c>
      <c r="C34" s="10">
        <f>IF($A34="","",COUNTIFS('Sales Log'!$A$5:$A$154,"&gt;="&amp;$A$3,'Sales Log'!$A$5:$A$154,"&lt;="&amp;$B$3,'Sales Log'!$B$5:$B$154,$A34,'Sales Log'!$D$5:$D$154,"?*"))</f>
        <v/>
      </c>
      <c r="D34" s="11">
        <f>IF($A34="","",IF(B34&gt;0,IFERROR(C34/B34,0),""))</f>
        <v/>
      </c>
      <c r="E34" s="10">
        <f>IF($A34="","",IF(Assumptions!C41="","",Assumptions!C41))</f>
        <v/>
      </c>
      <c r="F34" s="10">
        <f>IF($A34="","",COUNTIFS('Sales Log'!$A$5:$A$154,"&gt;="&amp;$A$3,'Sales Log'!$A$5:$A$154,"&lt;="&amp;$B$3,'Sales Log'!$B$5:$B$154,$A34,'Sales Log'!$D$5:$D$154,"Quote"))</f>
        <v/>
      </c>
      <c r="G34" s="11">
        <f>IF($A34="","",IF(E34&gt;0,IFERROR(F34/E34,0),""))</f>
        <v/>
      </c>
      <c r="H34" s="10">
        <f>IF($A34="","",IF(Assumptions!D41="","",Assumptions!D41))</f>
        <v/>
      </c>
      <c r="I34" s="10">
        <f>IF($A34="","",COUNTIFS('Sales Log'!$A$5:$A$154,"&gt;="&amp;$A$3,'Sales Log'!$A$5:$A$154,"&lt;="&amp;$B$3,'Sales Log'!$B$5:$B$154,$A34,'Sales Log'!$D$5:$D$154,"Bound Sale",'Sales Log'!$G$5:$G$154,"Bound"))</f>
        <v/>
      </c>
      <c r="J34" s="11">
        <f>IF($A34="","",IF(H34&gt;0,IFERROR(I34/H34,0),""))</f>
        <v/>
      </c>
      <c r="K34" s="33">
        <f>IF($A34="","",IF(Assumptions!E41="","",Assumptions!E41))</f>
        <v/>
      </c>
      <c r="L34" s="33">
        <f>IF($A34="","",IFERROR(SUMIFS('Sales Log'!$H$5:$H$154,'Sales Log'!$A$5:$A$154,"&gt;="&amp;$A$3,'Sales Log'!$A$5:$A$154,"&lt;="&amp;$B$3,'Sales Log'!$B$5:$B$154,$A34,'Sales Log'!$D$5:$D$154,"Bound Sale",'Sales Log'!$G$5:$G$154,"Bound"),0))</f>
        <v/>
      </c>
      <c r="M34" s="11">
        <f>IF($A34="","",IF(K34&gt;0,IFERROR(L34/K34,0),""))</f>
        <v/>
      </c>
      <c r="N34" s="33">
        <f>IF($A34="","",IF(Assumptions!F41="","",Assumptions!F41))</f>
        <v/>
      </c>
      <c r="O34" s="33">
        <f>IF($A34="","",IFERROR(SUMIFS('Sales Log'!$I$5:$I$154,'Sales Log'!$A$5:$A$154,"&gt;="&amp;$A$3,'Sales Log'!$A$5:$A$154,"&lt;="&amp;$B$3,'Sales Log'!$B$5:$B$154,$A34,'Sales Log'!$D$5:$D$154,"Bound Sale",'Sales Log'!$G$5:$G$154,"Bound"),0))</f>
        <v/>
      </c>
      <c r="P34" s="11">
        <f>IF($A34="","",IF(N34&gt;0,IFERROR(O34/N34,0),""))</f>
        <v/>
      </c>
      <c r="Q34" s="11">
        <f>IF($A34="","",IF((IF(B34&gt;0,1,0)+IF(E34&gt;0,1,0)+IF(H34&gt;0,1,0)+IF(K34&gt;0,1,0)+IF(N34&gt;0,1,0))=0,"",IFERROR((IF(B34&gt;0,IF(Assumptions!$B$5&gt;0,MIN(D34,Assumptions!$B$5),D34),0)+IF(E34&gt;0,IF(Assumptions!$B$5&gt;0,MIN(G34,Assumptions!$B$5),G34),0)+IF(H34&gt;0,IF(Assumptions!$B$5&gt;0,MIN(J34,Assumptions!$B$5),J34),0)+IF(K34&gt;0,IF(Assumptions!$B$5&gt;0,MIN(M34,Assumptions!$B$5),M34),0)+IF(N34&gt;0,IF(Assumptions!$B$5&gt;0,MIN(P34,Assumptions!$B$5),P34),0))/(IF(B34&gt;0,1,0)+IF(E34&gt;0,1,0)+IF(H34&gt;0,1,0)+IF(K34&gt;0,1,0)+IF(N34&gt;0,1,0)),"")))</f>
        <v/>
      </c>
    </row>
    <row r="35">
      <c r="A35" s="13">
        <f>IF(Assumptions!A42="","",Assumptions!A42)</f>
        <v/>
      </c>
      <c r="B35" s="14">
        <f>IF($A35="","",IF(Assumptions!B42="","",Assumptions!B42))</f>
        <v/>
      </c>
      <c r="C35" s="14">
        <f>IF($A35="","",COUNTIFS('Sales Log'!$A$5:$A$154,"&gt;="&amp;$A$3,'Sales Log'!$A$5:$A$154,"&lt;="&amp;$B$3,'Sales Log'!$B$5:$B$154,$A35,'Sales Log'!$D$5:$D$154,"?*"))</f>
        <v/>
      </c>
      <c r="D35" s="15">
        <f>IF($A35="","",IF(B35&gt;0,IFERROR(C35/B35,0),""))</f>
        <v/>
      </c>
      <c r="E35" s="14">
        <f>IF($A35="","",IF(Assumptions!C42="","",Assumptions!C42))</f>
        <v/>
      </c>
      <c r="F35" s="14">
        <f>IF($A35="","",COUNTIFS('Sales Log'!$A$5:$A$154,"&gt;="&amp;$A$3,'Sales Log'!$A$5:$A$154,"&lt;="&amp;$B$3,'Sales Log'!$B$5:$B$154,$A35,'Sales Log'!$D$5:$D$154,"Quote"))</f>
        <v/>
      </c>
      <c r="G35" s="15">
        <f>IF($A35="","",IF(E35&gt;0,IFERROR(F35/E35,0),""))</f>
        <v/>
      </c>
      <c r="H35" s="14">
        <f>IF($A35="","",IF(Assumptions!D42="","",Assumptions!D42))</f>
        <v/>
      </c>
      <c r="I35" s="14">
        <f>IF($A35="","",COUNTIFS('Sales Log'!$A$5:$A$154,"&gt;="&amp;$A$3,'Sales Log'!$A$5:$A$154,"&lt;="&amp;$B$3,'Sales Log'!$B$5:$B$154,$A35,'Sales Log'!$D$5:$D$154,"Bound Sale",'Sales Log'!$G$5:$G$154,"Bound"))</f>
        <v/>
      </c>
      <c r="J35" s="15">
        <f>IF($A35="","",IF(H35&gt;0,IFERROR(I35/H35,0),""))</f>
        <v/>
      </c>
      <c r="K35" s="34">
        <f>IF($A35="","",IF(Assumptions!E42="","",Assumptions!E42))</f>
        <v/>
      </c>
      <c r="L35" s="34">
        <f>IF($A35="","",IFERROR(SUMIFS('Sales Log'!$H$5:$H$154,'Sales Log'!$A$5:$A$154,"&gt;="&amp;$A$3,'Sales Log'!$A$5:$A$154,"&lt;="&amp;$B$3,'Sales Log'!$B$5:$B$154,$A35,'Sales Log'!$D$5:$D$154,"Bound Sale",'Sales Log'!$G$5:$G$154,"Bound"),0))</f>
        <v/>
      </c>
      <c r="M35" s="15">
        <f>IF($A35="","",IF(K35&gt;0,IFERROR(L35/K35,0),""))</f>
        <v/>
      </c>
      <c r="N35" s="34">
        <f>IF($A35="","",IF(Assumptions!F42="","",Assumptions!F42))</f>
        <v/>
      </c>
      <c r="O35" s="34">
        <f>IF($A35="","",IFERROR(SUMIFS('Sales Log'!$I$5:$I$154,'Sales Log'!$A$5:$A$154,"&gt;="&amp;$A$3,'Sales Log'!$A$5:$A$154,"&lt;="&amp;$B$3,'Sales Log'!$B$5:$B$154,$A35,'Sales Log'!$D$5:$D$154,"Bound Sale",'Sales Log'!$G$5:$G$154,"Bound"),0))</f>
        <v/>
      </c>
      <c r="P35" s="15">
        <f>IF($A35="","",IF(N35&gt;0,IFERROR(O35/N35,0),""))</f>
        <v/>
      </c>
      <c r="Q35" s="15">
        <f>IF($A35="","",IF((IF(B35&gt;0,1,0)+IF(E35&gt;0,1,0)+IF(H35&gt;0,1,0)+IF(K35&gt;0,1,0)+IF(N35&gt;0,1,0))=0,"",IFERROR((IF(B35&gt;0,IF(Assumptions!$B$5&gt;0,MIN(D35,Assumptions!$B$5),D35),0)+IF(E35&gt;0,IF(Assumptions!$B$5&gt;0,MIN(G35,Assumptions!$B$5),G35),0)+IF(H35&gt;0,IF(Assumptions!$B$5&gt;0,MIN(J35,Assumptions!$B$5),J35),0)+IF(K35&gt;0,IF(Assumptions!$B$5&gt;0,MIN(M35,Assumptions!$B$5),M35),0)+IF(N35&gt;0,IF(Assumptions!$B$5&gt;0,MIN(P35,Assumptions!$B$5),P35),0))/(IF(B35&gt;0,1,0)+IF(E35&gt;0,1,0)+IF(H35&gt;0,1,0)+IF(K35&gt;0,1,0)+IF(N35&gt;0,1,0)),"")))</f>
        <v/>
      </c>
    </row>
    <row r="36">
      <c r="A36" s="9">
        <f>IF(Assumptions!A43="","",Assumptions!A43)</f>
        <v/>
      </c>
      <c r="B36" s="10">
        <f>IF($A36="","",IF(Assumptions!B43="","",Assumptions!B43))</f>
        <v/>
      </c>
      <c r="C36" s="10">
        <f>IF($A36="","",COUNTIFS('Sales Log'!$A$5:$A$154,"&gt;="&amp;$A$3,'Sales Log'!$A$5:$A$154,"&lt;="&amp;$B$3,'Sales Log'!$B$5:$B$154,$A36,'Sales Log'!$D$5:$D$154,"?*"))</f>
        <v/>
      </c>
      <c r="D36" s="11">
        <f>IF($A36="","",IF(B36&gt;0,IFERROR(C36/B36,0),""))</f>
        <v/>
      </c>
      <c r="E36" s="10">
        <f>IF($A36="","",IF(Assumptions!C43="","",Assumptions!C43))</f>
        <v/>
      </c>
      <c r="F36" s="10">
        <f>IF($A36="","",COUNTIFS('Sales Log'!$A$5:$A$154,"&gt;="&amp;$A$3,'Sales Log'!$A$5:$A$154,"&lt;="&amp;$B$3,'Sales Log'!$B$5:$B$154,$A36,'Sales Log'!$D$5:$D$154,"Quote"))</f>
        <v/>
      </c>
      <c r="G36" s="11">
        <f>IF($A36="","",IF(E36&gt;0,IFERROR(F36/E36,0),""))</f>
        <v/>
      </c>
      <c r="H36" s="10">
        <f>IF($A36="","",IF(Assumptions!D43="","",Assumptions!D43))</f>
        <v/>
      </c>
      <c r="I36" s="10">
        <f>IF($A36="","",COUNTIFS('Sales Log'!$A$5:$A$154,"&gt;="&amp;$A$3,'Sales Log'!$A$5:$A$154,"&lt;="&amp;$B$3,'Sales Log'!$B$5:$B$154,$A36,'Sales Log'!$D$5:$D$154,"Bound Sale",'Sales Log'!$G$5:$G$154,"Bound"))</f>
        <v/>
      </c>
      <c r="J36" s="11">
        <f>IF($A36="","",IF(H36&gt;0,IFERROR(I36/H36,0),""))</f>
        <v/>
      </c>
      <c r="K36" s="33">
        <f>IF($A36="","",IF(Assumptions!E43="","",Assumptions!E43))</f>
        <v/>
      </c>
      <c r="L36" s="33">
        <f>IF($A36="","",IFERROR(SUMIFS('Sales Log'!$H$5:$H$154,'Sales Log'!$A$5:$A$154,"&gt;="&amp;$A$3,'Sales Log'!$A$5:$A$154,"&lt;="&amp;$B$3,'Sales Log'!$B$5:$B$154,$A36,'Sales Log'!$D$5:$D$154,"Bound Sale",'Sales Log'!$G$5:$G$154,"Bound"),0))</f>
        <v/>
      </c>
      <c r="M36" s="11">
        <f>IF($A36="","",IF(K36&gt;0,IFERROR(L36/K36,0),""))</f>
        <v/>
      </c>
      <c r="N36" s="33">
        <f>IF($A36="","",IF(Assumptions!F43="","",Assumptions!F43))</f>
        <v/>
      </c>
      <c r="O36" s="33">
        <f>IF($A36="","",IFERROR(SUMIFS('Sales Log'!$I$5:$I$154,'Sales Log'!$A$5:$A$154,"&gt;="&amp;$A$3,'Sales Log'!$A$5:$A$154,"&lt;="&amp;$B$3,'Sales Log'!$B$5:$B$154,$A36,'Sales Log'!$D$5:$D$154,"Bound Sale",'Sales Log'!$G$5:$G$154,"Bound"),0))</f>
        <v/>
      </c>
      <c r="P36" s="11">
        <f>IF($A36="","",IF(N36&gt;0,IFERROR(O36/N36,0),""))</f>
        <v/>
      </c>
      <c r="Q36" s="11">
        <f>IF($A36="","",IF((IF(B36&gt;0,1,0)+IF(E36&gt;0,1,0)+IF(H36&gt;0,1,0)+IF(K36&gt;0,1,0)+IF(N36&gt;0,1,0))=0,"",IFERROR((IF(B36&gt;0,IF(Assumptions!$B$5&gt;0,MIN(D36,Assumptions!$B$5),D36),0)+IF(E36&gt;0,IF(Assumptions!$B$5&gt;0,MIN(G36,Assumptions!$B$5),G36),0)+IF(H36&gt;0,IF(Assumptions!$B$5&gt;0,MIN(J36,Assumptions!$B$5),J36),0)+IF(K36&gt;0,IF(Assumptions!$B$5&gt;0,MIN(M36,Assumptions!$B$5),M36),0)+IF(N36&gt;0,IF(Assumptions!$B$5&gt;0,MIN(P36,Assumptions!$B$5),P36),0))/(IF(B36&gt;0,1,0)+IF(E36&gt;0,1,0)+IF(H36&gt;0,1,0)+IF(K36&gt;0,1,0)+IF(N36&gt;0,1,0)),"")))</f>
        <v/>
      </c>
    </row>
    <row r="37">
      <c r="A37" s="13">
        <f>IF(Assumptions!A44="","",Assumptions!A44)</f>
        <v/>
      </c>
      <c r="B37" s="14">
        <f>IF($A37="","",IF(Assumptions!B44="","",Assumptions!B44))</f>
        <v/>
      </c>
      <c r="C37" s="14">
        <f>IF($A37="","",COUNTIFS('Sales Log'!$A$5:$A$154,"&gt;="&amp;$A$3,'Sales Log'!$A$5:$A$154,"&lt;="&amp;$B$3,'Sales Log'!$B$5:$B$154,$A37,'Sales Log'!$D$5:$D$154,"?*"))</f>
        <v/>
      </c>
      <c r="D37" s="15">
        <f>IF($A37="","",IF(B37&gt;0,IFERROR(C37/B37,0),""))</f>
        <v/>
      </c>
      <c r="E37" s="14">
        <f>IF($A37="","",IF(Assumptions!C44="","",Assumptions!C44))</f>
        <v/>
      </c>
      <c r="F37" s="14">
        <f>IF($A37="","",COUNTIFS('Sales Log'!$A$5:$A$154,"&gt;="&amp;$A$3,'Sales Log'!$A$5:$A$154,"&lt;="&amp;$B$3,'Sales Log'!$B$5:$B$154,$A37,'Sales Log'!$D$5:$D$154,"Quote"))</f>
        <v/>
      </c>
      <c r="G37" s="15">
        <f>IF($A37="","",IF(E37&gt;0,IFERROR(F37/E37,0),""))</f>
        <v/>
      </c>
      <c r="H37" s="14">
        <f>IF($A37="","",IF(Assumptions!D44="","",Assumptions!D44))</f>
        <v/>
      </c>
      <c r="I37" s="14">
        <f>IF($A37="","",COUNTIFS('Sales Log'!$A$5:$A$154,"&gt;="&amp;$A$3,'Sales Log'!$A$5:$A$154,"&lt;="&amp;$B$3,'Sales Log'!$B$5:$B$154,$A37,'Sales Log'!$D$5:$D$154,"Bound Sale",'Sales Log'!$G$5:$G$154,"Bound"))</f>
        <v/>
      </c>
      <c r="J37" s="15">
        <f>IF($A37="","",IF(H37&gt;0,IFERROR(I37/H37,0),""))</f>
        <v/>
      </c>
      <c r="K37" s="34">
        <f>IF($A37="","",IF(Assumptions!E44="","",Assumptions!E44))</f>
        <v/>
      </c>
      <c r="L37" s="34">
        <f>IF($A37="","",IFERROR(SUMIFS('Sales Log'!$H$5:$H$154,'Sales Log'!$A$5:$A$154,"&gt;="&amp;$A$3,'Sales Log'!$A$5:$A$154,"&lt;="&amp;$B$3,'Sales Log'!$B$5:$B$154,$A37,'Sales Log'!$D$5:$D$154,"Bound Sale",'Sales Log'!$G$5:$G$154,"Bound"),0))</f>
        <v/>
      </c>
      <c r="M37" s="15">
        <f>IF($A37="","",IF(K37&gt;0,IFERROR(L37/K37,0),""))</f>
        <v/>
      </c>
      <c r="N37" s="34">
        <f>IF($A37="","",IF(Assumptions!F44="","",Assumptions!F44))</f>
        <v/>
      </c>
      <c r="O37" s="34">
        <f>IF($A37="","",IFERROR(SUMIFS('Sales Log'!$I$5:$I$154,'Sales Log'!$A$5:$A$154,"&gt;="&amp;$A$3,'Sales Log'!$A$5:$A$154,"&lt;="&amp;$B$3,'Sales Log'!$B$5:$B$154,$A37,'Sales Log'!$D$5:$D$154,"Bound Sale",'Sales Log'!$G$5:$G$154,"Bound"),0))</f>
        <v/>
      </c>
      <c r="P37" s="15">
        <f>IF($A37="","",IF(N37&gt;0,IFERROR(O37/N37,0),""))</f>
        <v/>
      </c>
      <c r="Q37" s="15">
        <f>IF($A37="","",IF((IF(B37&gt;0,1,0)+IF(E37&gt;0,1,0)+IF(H37&gt;0,1,0)+IF(K37&gt;0,1,0)+IF(N37&gt;0,1,0))=0,"",IFERROR((IF(B37&gt;0,IF(Assumptions!$B$5&gt;0,MIN(D37,Assumptions!$B$5),D37),0)+IF(E37&gt;0,IF(Assumptions!$B$5&gt;0,MIN(G37,Assumptions!$B$5),G37),0)+IF(H37&gt;0,IF(Assumptions!$B$5&gt;0,MIN(J37,Assumptions!$B$5),J37),0)+IF(K37&gt;0,IF(Assumptions!$B$5&gt;0,MIN(M37,Assumptions!$B$5),M37),0)+IF(N37&gt;0,IF(Assumptions!$B$5&gt;0,MIN(P37,Assumptions!$B$5),P37),0))/(IF(B37&gt;0,1,0)+IF(E37&gt;0,1,0)+IF(H37&gt;0,1,0)+IF(K37&gt;0,1,0)+IF(N37&gt;0,1,0)),"")))</f>
        <v/>
      </c>
    </row>
    <row r="38">
      <c r="A38" s="9">
        <f>IF(Assumptions!A45="","",Assumptions!A45)</f>
        <v/>
      </c>
      <c r="B38" s="10">
        <f>IF($A38="","",IF(Assumptions!B45="","",Assumptions!B45))</f>
        <v/>
      </c>
      <c r="C38" s="10">
        <f>IF($A38="","",COUNTIFS('Sales Log'!$A$5:$A$154,"&gt;="&amp;$A$3,'Sales Log'!$A$5:$A$154,"&lt;="&amp;$B$3,'Sales Log'!$B$5:$B$154,$A38,'Sales Log'!$D$5:$D$154,"?*"))</f>
        <v/>
      </c>
      <c r="D38" s="11">
        <f>IF($A38="","",IF(B38&gt;0,IFERROR(C38/B38,0),""))</f>
        <v/>
      </c>
      <c r="E38" s="10">
        <f>IF($A38="","",IF(Assumptions!C45="","",Assumptions!C45))</f>
        <v/>
      </c>
      <c r="F38" s="10">
        <f>IF($A38="","",COUNTIFS('Sales Log'!$A$5:$A$154,"&gt;="&amp;$A$3,'Sales Log'!$A$5:$A$154,"&lt;="&amp;$B$3,'Sales Log'!$B$5:$B$154,$A38,'Sales Log'!$D$5:$D$154,"Quote"))</f>
        <v/>
      </c>
      <c r="G38" s="11">
        <f>IF($A38="","",IF(E38&gt;0,IFERROR(F38/E38,0),""))</f>
        <v/>
      </c>
      <c r="H38" s="10">
        <f>IF($A38="","",IF(Assumptions!D45="","",Assumptions!D45))</f>
        <v/>
      </c>
      <c r="I38" s="10">
        <f>IF($A38="","",COUNTIFS('Sales Log'!$A$5:$A$154,"&gt;="&amp;$A$3,'Sales Log'!$A$5:$A$154,"&lt;="&amp;$B$3,'Sales Log'!$B$5:$B$154,$A38,'Sales Log'!$D$5:$D$154,"Bound Sale",'Sales Log'!$G$5:$G$154,"Bound"))</f>
        <v/>
      </c>
      <c r="J38" s="11">
        <f>IF($A38="","",IF(H38&gt;0,IFERROR(I38/H38,0),""))</f>
        <v/>
      </c>
      <c r="K38" s="33">
        <f>IF($A38="","",IF(Assumptions!E45="","",Assumptions!E45))</f>
        <v/>
      </c>
      <c r="L38" s="33">
        <f>IF($A38="","",IFERROR(SUMIFS('Sales Log'!$H$5:$H$154,'Sales Log'!$A$5:$A$154,"&gt;="&amp;$A$3,'Sales Log'!$A$5:$A$154,"&lt;="&amp;$B$3,'Sales Log'!$B$5:$B$154,$A38,'Sales Log'!$D$5:$D$154,"Bound Sale",'Sales Log'!$G$5:$G$154,"Bound"),0))</f>
        <v/>
      </c>
      <c r="M38" s="11">
        <f>IF($A38="","",IF(K38&gt;0,IFERROR(L38/K38,0),""))</f>
        <v/>
      </c>
      <c r="N38" s="33">
        <f>IF($A38="","",IF(Assumptions!F45="","",Assumptions!F45))</f>
        <v/>
      </c>
      <c r="O38" s="33">
        <f>IF($A38="","",IFERROR(SUMIFS('Sales Log'!$I$5:$I$154,'Sales Log'!$A$5:$A$154,"&gt;="&amp;$A$3,'Sales Log'!$A$5:$A$154,"&lt;="&amp;$B$3,'Sales Log'!$B$5:$B$154,$A38,'Sales Log'!$D$5:$D$154,"Bound Sale",'Sales Log'!$G$5:$G$154,"Bound"),0))</f>
        <v/>
      </c>
      <c r="P38" s="11">
        <f>IF($A38="","",IF(N38&gt;0,IFERROR(O38/N38,0),""))</f>
        <v/>
      </c>
      <c r="Q38" s="11">
        <f>IF($A38="","",IF((IF(B38&gt;0,1,0)+IF(E38&gt;0,1,0)+IF(H38&gt;0,1,0)+IF(K38&gt;0,1,0)+IF(N38&gt;0,1,0))=0,"",IFERROR((IF(B38&gt;0,IF(Assumptions!$B$5&gt;0,MIN(D38,Assumptions!$B$5),D38),0)+IF(E38&gt;0,IF(Assumptions!$B$5&gt;0,MIN(G38,Assumptions!$B$5),G38),0)+IF(H38&gt;0,IF(Assumptions!$B$5&gt;0,MIN(J38,Assumptions!$B$5),J38),0)+IF(K38&gt;0,IF(Assumptions!$B$5&gt;0,MIN(M38,Assumptions!$B$5),M38),0)+IF(N38&gt;0,IF(Assumptions!$B$5&gt;0,MIN(P38,Assumptions!$B$5),P38),0))/(IF(B38&gt;0,1,0)+IF(E38&gt;0,1,0)+IF(H38&gt;0,1,0)+IF(K38&gt;0,1,0)+IF(N38&gt;0,1,0)),"")))</f>
        <v/>
      </c>
    </row>
    <row r="39">
      <c r="A39" s="13">
        <f>IF(Assumptions!A46="","",Assumptions!A46)</f>
        <v/>
      </c>
      <c r="B39" s="14">
        <f>IF($A39="","",IF(Assumptions!B46="","",Assumptions!B46))</f>
        <v/>
      </c>
      <c r="C39" s="14">
        <f>IF($A39="","",COUNTIFS('Sales Log'!$A$5:$A$154,"&gt;="&amp;$A$3,'Sales Log'!$A$5:$A$154,"&lt;="&amp;$B$3,'Sales Log'!$B$5:$B$154,$A39,'Sales Log'!$D$5:$D$154,"?*"))</f>
        <v/>
      </c>
      <c r="D39" s="15">
        <f>IF($A39="","",IF(B39&gt;0,IFERROR(C39/B39,0),""))</f>
        <v/>
      </c>
      <c r="E39" s="14">
        <f>IF($A39="","",IF(Assumptions!C46="","",Assumptions!C46))</f>
        <v/>
      </c>
      <c r="F39" s="14">
        <f>IF($A39="","",COUNTIFS('Sales Log'!$A$5:$A$154,"&gt;="&amp;$A$3,'Sales Log'!$A$5:$A$154,"&lt;="&amp;$B$3,'Sales Log'!$B$5:$B$154,$A39,'Sales Log'!$D$5:$D$154,"Quote"))</f>
        <v/>
      </c>
      <c r="G39" s="15">
        <f>IF($A39="","",IF(E39&gt;0,IFERROR(F39/E39,0),""))</f>
        <v/>
      </c>
      <c r="H39" s="14">
        <f>IF($A39="","",IF(Assumptions!D46="","",Assumptions!D46))</f>
        <v/>
      </c>
      <c r="I39" s="14">
        <f>IF($A39="","",COUNTIFS('Sales Log'!$A$5:$A$154,"&gt;="&amp;$A$3,'Sales Log'!$A$5:$A$154,"&lt;="&amp;$B$3,'Sales Log'!$B$5:$B$154,$A39,'Sales Log'!$D$5:$D$154,"Bound Sale",'Sales Log'!$G$5:$G$154,"Bound"))</f>
        <v/>
      </c>
      <c r="J39" s="15">
        <f>IF($A39="","",IF(H39&gt;0,IFERROR(I39/H39,0),""))</f>
        <v/>
      </c>
      <c r="K39" s="34">
        <f>IF($A39="","",IF(Assumptions!E46="","",Assumptions!E46))</f>
        <v/>
      </c>
      <c r="L39" s="34">
        <f>IF($A39="","",IFERROR(SUMIFS('Sales Log'!$H$5:$H$154,'Sales Log'!$A$5:$A$154,"&gt;="&amp;$A$3,'Sales Log'!$A$5:$A$154,"&lt;="&amp;$B$3,'Sales Log'!$B$5:$B$154,$A39,'Sales Log'!$D$5:$D$154,"Bound Sale",'Sales Log'!$G$5:$G$154,"Bound"),0))</f>
        <v/>
      </c>
      <c r="M39" s="15">
        <f>IF($A39="","",IF(K39&gt;0,IFERROR(L39/K39,0),""))</f>
        <v/>
      </c>
      <c r="N39" s="34">
        <f>IF($A39="","",IF(Assumptions!F46="","",Assumptions!F46))</f>
        <v/>
      </c>
      <c r="O39" s="34">
        <f>IF($A39="","",IFERROR(SUMIFS('Sales Log'!$I$5:$I$154,'Sales Log'!$A$5:$A$154,"&gt;="&amp;$A$3,'Sales Log'!$A$5:$A$154,"&lt;="&amp;$B$3,'Sales Log'!$B$5:$B$154,$A39,'Sales Log'!$D$5:$D$154,"Bound Sale",'Sales Log'!$G$5:$G$154,"Bound"),0))</f>
        <v/>
      </c>
      <c r="P39" s="15">
        <f>IF($A39="","",IF(N39&gt;0,IFERROR(O39/N39,0),""))</f>
        <v/>
      </c>
      <c r="Q39" s="15">
        <f>IF($A39="","",IF((IF(B39&gt;0,1,0)+IF(E39&gt;0,1,0)+IF(H39&gt;0,1,0)+IF(K39&gt;0,1,0)+IF(N39&gt;0,1,0))=0,"",IFERROR((IF(B39&gt;0,IF(Assumptions!$B$5&gt;0,MIN(D39,Assumptions!$B$5),D39),0)+IF(E39&gt;0,IF(Assumptions!$B$5&gt;0,MIN(G39,Assumptions!$B$5),G39),0)+IF(H39&gt;0,IF(Assumptions!$B$5&gt;0,MIN(J39,Assumptions!$B$5),J39),0)+IF(K39&gt;0,IF(Assumptions!$B$5&gt;0,MIN(M39,Assumptions!$B$5),M39),0)+IF(N39&gt;0,IF(Assumptions!$B$5&gt;0,MIN(P39,Assumptions!$B$5),P39),0))/(IF(B39&gt;0,1,0)+IF(E39&gt;0,1,0)+IF(H39&gt;0,1,0)+IF(K39&gt;0,1,0)+IF(N39&gt;0,1,0)),"")))</f>
        <v/>
      </c>
    </row>
    <row r="40">
      <c r="A40" s="9">
        <f>IF(Assumptions!A47="","",Assumptions!A47)</f>
        <v/>
      </c>
      <c r="B40" s="10">
        <f>IF($A40="","",IF(Assumptions!B47="","",Assumptions!B47))</f>
        <v/>
      </c>
      <c r="C40" s="10">
        <f>IF($A40="","",COUNTIFS('Sales Log'!$A$5:$A$154,"&gt;="&amp;$A$3,'Sales Log'!$A$5:$A$154,"&lt;="&amp;$B$3,'Sales Log'!$B$5:$B$154,$A40,'Sales Log'!$D$5:$D$154,"?*"))</f>
        <v/>
      </c>
      <c r="D40" s="11">
        <f>IF($A40="","",IF(B40&gt;0,IFERROR(C40/B40,0),""))</f>
        <v/>
      </c>
      <c r="E40" s="10">
        <f>IF($A40="","",IF(Assumptions!C47="","",Assumptions!C47))</f>
        <v/>
      </c>
      <c r="F40" s="10">
        <f>IF($A40="","",COUNTIFS('Sales Log'!$A$5:$A$154,"&gt;="&amp;$A$3,'Sales Log'!$A$5:$A$154,"&lt;="&amp;$B$3,'Sales Log'!$B$5:$B$154,$A40,'Sales Log'!$D$5:$D$154,"Quote"))</f>
        <v/>
      </c>
      <c r="G40" s="11">
        <f>IF($A40="","",IF(E40&gt;0,IFERROR(F40/E40,0),""))</f>
        <v/>
      </c>
      <c r="H40" s="10">
        <f>IF($A40="","",IF(Assumptions!D47="","",Assumptions!D47))</f>
        <v/>
      </c>
      <c r="I40" s="10">
        <f>IF($A40="","",COUNTIFS('Sales Log'!$A$5:$A$154,"&gt;="&amp;$A$3,'Sales Log'!$A$5:$A$154,"&lt;="&amp;$B$3,'Sales Log'!$B$5:$B$154,$A40,'Sales Log'!$D$5:$D$154,"Bound Sale",'Sales Log'!$G$5:$G$154,"Bound"))</f>
        <v/>
      </c>
      <c r="J40" s="11">
        <f>IF($A40="","",IF(H40&gt;0,IFERROR(I40/H40,0),""))</f>
        <v/>
      </c>
      <c r="K40" s="33">
        <f>IF($A40="","",IF(Assumptions!E47="","",Assumptions!E47))</f>
        <v/>
      </c>
      <c r="L40" s="33">
        <f>IF($A40="","",IFERROR(SUMIFS('Sales Log'!$H$5:$H$154,'Sales Log'!$A$5:$A$154,"&gt;="&amp;$A$3,'Sales Log'!$A$5:$A$154,"&lt;="&amp;$B$3,'Sales Log'!$B$5:$B$154,$A40,'Sales Log'!$D$5:$D$154,"Bound Sale",'Sales Log'!$G$5:$G$154,"Bound"),0))</f>
        <v/>
      </c>
      <c r="M40" s="11">
        <f>IF($A40="","",IF(K40&gt;0,IFERROR(L40/K40,0),""))</f>
        <v/>
      </c>
      <c r="N40" s="33">
        <f>IF($A40="","",IF(Assumptions!F47="","",Assumptions!F47))</f>
        <v/>
      </c>
      <c r="O40" s="33">
        <f>IF($A40="","",IFERROR(SUMIFS('Sales Log'!$I$5:$I$154,'Sales Log'!$A$5:$A$154,"&gt;="&amp;$A$3,'Sales Log'!$A$5:$A$154,"&lt;="&amp;$B$3,'Sales Log'!$B$5:$B$154,$A40,'Sales Log'!$D$5:$D$154,"Bound Sale",'Sales Log'!$G$5:$G$154,"Bound"),0))</f>
        <v/>
      </c>
      <c r="P40" s="11">
        <f>IF($A40="","",IF(N40&gt;0,IFERROR(O40/N40,0),""))</f>
        <v/>
      </c>
      <c r="Q40" s="11">
        <f>IF($A40="","",IF((IF(B40&gt;0,1,0)+IF(E40&gt;0,1,0)+IF(H40&gt;0,1,0)+IF(K40&gt;0,1,0)+IF(N40&gt;0,1,0))=0,"",IFERROR((IF(B40&gt;0,IF(Assumptions!$B$5&gt;0,MIN(D40,Assumptions!$B$5),D40),0)+IF(E40&gt;0,IF(Assumptions!$B$5&gt;0,MIN(G40,Assumptions!$B$5),G40),0)+IF(H40&gt;0,IF(Assumptions!$B$5&gt;0,MIN(J40,Assumptions!$B$5),J40),0)+IF(K40&gt;0,IF(Assumptions!$B$5&gt;0,MIN(M40,Assumptions!$B$5),M40),0)+IF(N40&gt;0,IF(Assumptions!$B$5&gt;0,MIN(P40,Assumptions!$B$5),P40),0))/(IF(B40&gt;0,1,0)+IF(E40&gt;0,1,0)+IF(H40&gt;0,1,0)+IF(K40&gt;0,1,0)+IF(N40&gt;0,1,0)),"")))</f>
        <v/>
      </c>
    </row>
    <row r="41">
      <c r="A41" s="13">
        <f>IF(Assumptions!A48="","",Assumptions!A48)</f>
        <v/>
      </c>
      <c r="B41" s="14">
        <f>IF($A41="","",IF(Assumptions!B48="","",Assumptions!B48))</f>
        <v/>
      </c>
      <c r="C41" s="14">
        <f>IF($A41="","",COUNTIFS('Sales Log'!$A$5:$A$154,"&gt;="&amp;$A$3,'Sales Log'!$A$5:$A$154,"&lt;="&amp;$B$3,'Sales Log'!$B$5:$B$154,$A41,'Sales Log'!$D$5:$D$154,"?*"))</f>
        <v/>
      </c>
      <c r="D41" s="15">
        <f>IF($A41="","",IF(B41&gt;0,IFERROR(C41/B41,0),""))</f>
        <v/>
      </c>
      <c r="E41" s="14">
        <f>IF($A41="","",IF(Assumptions!C48="","",Assumptions!C48))</f>
        <v/>
      </c>
      <c r="F41" s="14">
        <f>IF($A41="","",COUNTIFS('Sales Log'!$A$5:$A$154,"&gt;="&amp;$A$3,'Sales Log'!$A$5:$A$154,"&lt;="&amp;$B$3,'Sales Log'!$B$5:$B$154,$A41,'Sales Log'!$D$5:$D$154,"Quote"))</f>
        <v/>
      </c>
      <c r="G41" s="15">
        <f>IF($A41="","",IF(E41&gt;0,IFERROR(F41/E41,0),""))</f>
        <v/>
      </c>
      <c r="H41" s="14">
        <f>IF($A41="","",IF(Assumptions!D48="","",Assumptions!D48))</f>
        <v/>
      </c>
      <c r="I41" s="14">
        <f>IF($A41="","",COUNTIFS('Sales Log'!$A$5:$A$154,"&gt;="&amp;$A$3,'Sales Log'!$A$5:$A$154,"&lt;="&amp;$B$3,'Sales Log'!$B$5:$B$154,$A41,'Sales Log'!$D$5:$D$154,"Bound Sale",'Sales Log'!$G$5:$G$154,"Bound"))</f>
        <v/>
      </c>
      <c r="J41" s="15">
        <f>IF($A41="","",IF(H41&gt;0,IFERROR(I41/H41,0),""))</f>
        <v/>
      </c>
      <c r="K41" s="34">
        <f>IF($A41="","",IF(Assumptions!E48="","",Assumptions!E48))</f>
        <v/>
      </c>
      <c r="L41" s="34">
        <f>IF($A41="","",IFERROR(SUMIFS('Sales Log'!$H$5:$H$154,'Sales Log'!$A$5:$A$154,"&gt;="&amp;$A$3,'Sales Log'!$A$5:$A$154,"&lt;="&amp;$B$3,'Sales Log'!$B$5:$B$154,$A41,'Sales Log'!$D$5:$D$154,"Bound Sale",'Sales Log'!$G$5:$G$154,"Bound"),0))</f>
        <v/>
      </c>
      <c r="M41" s="15">
        <f>IF($A41="","",IF(K41&gt;0,IFERROR(L41/K41,0),""))</f>
        <v/>
      </c>
      <c r="N41" s="34">
        <f>IF($A41="","",IF(Assumptions!F48="","",Assumptions!F48))</f>
        <v/>
      </c>
      <c r="O41" s="34">
        <f>IF($A41="","",IFERROR(SUMIFS('Sales Log'!$I$5:$I$154,'Sales Log'!$A$5:$A$154,"&gt;="&amp;$A$3,'Sales Log'!$A$5:$A$154,"&lt;="&amp;$B$3,'Sales Log'!$B$5:$B$154,$A41,'Sales Log'!$D$5:$D$154,"Bound Sale",'Sales Log'!$G$5:$G$154,"Bound"),0))</f>
        <v/>
      </c>
      <c r="P41" s="15">
        <f>IF($A41="","",IF(N41&gt;0,IFERROR(O41/N41,0),""))</f>
        <v/>
      </c>
      <c r="Q41" s="15">
        <f>IF($A41="","",IF((IF(B41&gt;0,1,0)+IF(E41&gt;0,1,0)+IF(H41&gt;0,1,0)+IF(K41&gt;0,1,0)+IF(N41&gt;0,1,0))=0,"",IFERROR((IF(B41&gt;0,IF(Assumptions!$B$5&gt;0,MIN(D41,Assumptions!$B$5),D41),0)+IF(E41&gt;0,IF(Assumptions!$B$5&gt;0,MIN(G41,Assumptions!$B$5),G41),0)+IF(H41&gt;0,IF(Assumptions!$B$5&gt;0,MIN(J41,Assumptions!$B$5),J41),0)+IF(K41&gt;0,IF(Assumptions!$B$5&gt;0,MIN(M41,Assumptions!$B$5),M41),0)+IF(N41&gt;0,IF(Assumptions!$B$5&gt;0,MIN(P41,Assumptions!$B$5),P41),0))/(IF(B41&gt;0,1,0)+IF(E41&gt;0,1,0)+IF(H41&gt;0,1,0)+IF(K41&gt;0,1,0)+IF(N41&gt;0,1,0)),"")))</f>
        <v/>
      </c>
    </row>
    <row r="42">
      <c r="A42" s="9">
        <f>IF(Assumptions!A49="","",Assumptions!A49)</f>
        <v/>
      </c>
      <c r="B42" s="10">
        <f>IF($A42="","",IF(Assumptions!B49="","",Assumptions!B49))</f>
        <v/>
      </c>
      <c r="C42" s="10">
        <f>IF($A42="","",COUNTIFS('Sales Log'!$A$5:$A$154,"&gt;="&amp;$A$3,'Sales Log'!$A$5:$A$154,"&lt;="&amp;$B$3,'Sales Log'!$B$5:$B$154,$A42,'Sales Log'!$D$5:$D$154,"?*"))</f>
        <v/>
      </c>
      <c r="D42" s="11">
        <f>IF($A42="","",IF(B42&gt;0,IFERROR(C42/B42,0),""))</f>
        <v/>
      </c>
      <c r="E42" s="10">
        <f>IF($A42="","",IF(Assumptions!C49="","",Assumptions!C49))</f>
        <v/>
      </c>
      <c r="F42" s="10">
        <f>IF($A42="","",COUNTIFS('Sales Log'!$A$5:$A$154,"&gt;="&amp;$A$3,'Sales Log'!$A$5:$A$154,"&lt;="&amp;$B$3,'Sales Log'!$B$5:$B$154,$A42,'Sales Log'!$D$5:$D$154,"Quote"))</f>
        <v/>
      </c>
      <c r="G42" s="11">
        <f>IF($A42="","",IF(E42&gt;0,IFERROR(F42/E42,0),""))</f>
        <v/>
      </c>
      <c r="H42" s="10">
        <f>IF($A42="","",IF(Assumptions!D49="","",Assumptions!D49))</f>
        <v/>
      </c>
      <c r="I42" s="10">
        <f>IF($A42="","",COUNTIFS('Sales Log'!$A$5:$A$154,"&gt;="&amp;$A$3,'Sales Log'!$A$5:$A$154,"&lt;="&amp;$B$3,'Sales Log'!$B$5:$B$154,$A42,'Sales Log'!$D$5:$D$154,"Bound Sale",'Sales Log'!$G$5:$G$154,"Bound"))</f>
        <v/>
      </c>
      <c r="J42" s="11">
        <f>IF($A42="","",IF(H42&gt;0,IFERROR(I42/H42,0),""))</f>
        <v/>
      </c>
      <c r="K42" s="33">
        <f>IF($A42="","",IF(Assumptions!E49="","",Assumptions!E49))</f>
        <v/>
      </c>
      <c r="L42" s="33">
        <f>IF($A42="","",IFERROR(SUMIFS('Sales Log'!$H$5:$H$154,'Sales Log'!$A$5:$A$154,"&gt;="&amp;$A$3,'Sales Log'!$A$5:$A$154,"&lt;="&amp;$B$3,'Sales Log'!$B$5:$B$154,$A42,'Sales Log'!$D$5:$D$154,"Bound Sale",'Sales Log'!$G$5:$G$154,"Bound"),0))</f>
        <v/>
      </c>
      <c r="M42" s="11">
        <f>IF($A42="","",IF(K42&gt;0,IFERROR(L42/K42,0),""))</f>
        <v/>
      </c>
      <c r="N42" s="33">
        <f>IF($A42="","",IF(Assumptions!F49="","",Assumptions!F49))</f>
        <v/>
      </c>
      <c r="O42" s="33">
        <f>IF($A42="","",IFERROR(SUMIFS('Sales Log'!$I$5:$I$154,'Sales Log'!$A$5:$A$154,"&gt;="&amp;$A$3,'Sales Log'!$A$5:$A$154,"&lt;="&amp;$B$3,'Sales Log'!$B$5:$B$154,$A42,'Sales Log'!$D$5:$D$154,"Bound Sale",'Sales Log'!$G$5:$G$154,"Bound"),0))</f>
        <v/>
      </c>
      <c r="P42" s="11">
        <f>IF($A42="","",IF(N42&gt;0,IFERROR(O42/N42,0),""))</f>
        <v/>
      </c>
      <c r="Q42" s="11">
        <f>IF($A42="","",IF((IF(B42&gt;0,1,0)+IF(E42&gt;0,1,0)+IF(H42&gt;0,1,0)+IF(K42&gt;0,1,0)+IF(N42&gt;0,1,0))=0,"",IFERROR((IF(B42&gt;0,IF(Assumptions!$B$5&gt;0,MIN(D42,Assumptions!$B$5),D42),0)+IF(E42&gt;0,IF(Assumptions!$B$5&gt;0,MIN(G42,Assumptions!$B$5),G42),0)+IF(H42&gt;0,IF(Assumptions!$B$5&gt;0,MIN(J42,Assumptions!$B$5),J42),0)+IF(K42&gt;0,IF(Assumptions!$B$5&gt;0,MIN(M42,Assumptions!$B$5),M42),0)+IF(N42&gt;0,IF(Assumptions!$B$5&gt;0,MIN(P42,Assumptions!$B$5),P42),0))/(IF(B42&gt;0,1,0)+IF(E42&gt;0,1,0)+IF(H42&gt;0,1,0)+IF(K42&gt;0,1,0)+IF(N42&gt;0,1,0)),"")))</f>
        <v/>
      </c>
    </row>
    <row r="43">
      <c r="A43" s="13">
        <f>IF(Assumptions!A50="","",Assumptions!A50)</f>
        <v/>
      </c>
      <c r="B43" s="14">
        <f>IF($A43="","",IF(Assumptions!B50="","",Assumptions!B50))</f>
        <v/>
      </c>
      <c r="C43" s="14">
        <f>IF($A43="","",COUNTIFS('Sales Log'!$A$5:$A$154,"&gt;="&amp;$A$3,'Sales Log'!$A$5:$A$154,"&lt;="&amp;$B$3,'Sales Log'!$B$5:$B$154,$A43,'Sales Log'!$D$5:$D$154,"?*"))</f>
        <v/>
      </c>
      <c r="D43" s="15">
        <f>IF($A43="","",IF(B43&gt;0,IFERROR(C43/B43,0),""))</f>
        <v/>
      </c>
      <c r="E43" s="14">
        <f>IF($A43="","",IF(Assumptions!C50="","",Assumptions!C50))</f>
        <v/>
      </c>
      <c r="F43" s="14">
        <f>IF($A43="","",COUNTIFS('Sales Log'!$A$5:$A$154,"&gt;="&amp;$A$3,'Sales Log'!$A$5:$A$154,"&lt;="&amp;$B$3,'Sales Log'!$B$5:$B$154,$A43,'Sales Log'!$D$5:$D$154,"Quote"))</f>
        <v/>
      </c>
      <c r="G43" s="15">
        <f>IF($A43="","",IF(E43&gt;0,IFERROR(F43/E43,0),""))</f>
        <v/>
      </c>
      <c r="H43" s="14">
        <f>IF($A43="","",IF(Assumptions!D50="","",Assumptions!D50))</f>
        <v/>
      </c>
      <c r="I43" s="14">
        <f>IF($A43="","",COUNTIFS('Sales Log'!$A$5:$A$154,"&gt;="&amp;$A$3,'Sales Log'!$A$5:$A$154,"&lt;="&amp;$B$3,'Sales Log'!$B$5:$B$154,$A43,'Sales Log'!$D$5:$D$154,"Bound Sale",'Sales Log'!$G$5:$G$154,"Bound"))</f>
        <v/>
      </c>
      <c r="J43" s="15">
        <f>IF($A43="","",IF(H43&gt;0,IFERROR(I43/H43,0),""))</f>
        <v/>
      </c>
      <c r="K43" s="34">
        <f>IF($A43="","",IF(Assumptions!E50="","",Assumptions!E50))</f>
        <v/>
      </c>
      <c r="L43" s="34">
        <f>IF($A43="","",IFERROR(SUMIFS('Sales Log'!$H$5:$H$154,'Sales Log'!$A$5:$A$154,"&gt;="&amp;$A$3,'Sales Log'!$A$5:$A$154,"&lt;="&amp;$B$3,'Sales Log'!$B$5:$B$154,$A43,'Sales Log'!$D$5:$D$154,"Bound Sale",'Sales Log'!$G$5:$G$154,"Bound"),0))</f>
        <v/>
      </c>
      <c r="M43" s="15">
        <f>IF($A43="","",IF(K43&gt;0,IFERROR(L43/K43,0),""))</f>
        <v/>
      </c>
      <c r="N43" s="34">
        <f>IF($A43="","",IF(Assumptions!F50="","",Assumptions!F50))</f>
        <v/>
      </c>
      <c r="O43" s="34">
        <f>IF($A43="","",IFERROR(SUMIFS('Sales Log'!$I$5:$I$154,'Sales Log'!$A$5:$A$154,"&gt;="&amp;$A$3,'Sales Log'!$A$5:$A$154,"&lt;="&amp;$B$3,'Sales Log'!$B$5:$B$154,$A43,'Sales Log'!$D$5:$D$154,"Bound Sale",'Sales Log'!$G$5:$G$154,"Bound"),0))</f>
        <v/>
      </c>
      <c r="P43" s="15">
        <f>IF($A43="","",IF(N43&gt;0,IFERROR(O43/N43,0),""))</f>
        <v/>
      </c>
      <c r="Q43" s="15">
        <f>IF($A43="","",IF((IF(B43&gt;0,1,0)+IF(E43&gt;0,1,0)+IF(H43&gt;0,1,0)+IF(K43&gt;0,1,0)+IF(N43&gt;0,1,0))=0,"",IFERROR((IF(B43&gt;0,IF(Assumptions!$B$5&gt;0,MIN(D43,Assumptions!$B$5),D43),0)+IF(E43&gt;0,IF(Assumptions!$B$5&gt;0,MIN(G43,Assumptions!$B$5),G43),0)+IF(H43&gt;0,IF(Assumptions!$B$5&gt;0,MIN(J43,Assumptions!$B$5),J43),0)+IF(K43&gt;0,IF(Assumptions!$B$5&gt;0,MIN(M43,Assumptions!$B$5),M43),0)+IF(N43&gt;0,IF(Assumptions!$B$5&gt;0,MIN(P43,Assumptions!$B$5),P43),0))/(IF(B43&gt;0,1,0)+IF(E43&gt;0,1,0)+IF(H43&gt;0,1,0)+IF(K43&gt;0,1,0)+IF(N43&gt;0,1,0)),"")))</f>
        <v/>
      </c>
    </row>
    <row r="44">
      <c r="A44" s="9">
        <f>IF(Assumptions!A51="","",Assumptions!A51)</f>
        <v/>
      </c>
      <c r="B44" s="10">
        <f>IF($A44="","",IF(Assumptions!B51="","",Assumptions!B51))</f>
        <v/>
      </c>
      <c r="C44" s="10">
        <f>IF($A44="","",COUNTIFS('Sales Log'!$A$5:$A$154,"&gt;="&amp;$A$3,'Sales Log'!$A$5:$A$154,"&lt;="&amp;$B$3,'Sales Log'!$B$5:$B$154,$A44,'Sales Log'!$D$5:$D$154,"?*"))</f>
        <v/>
      </c>
      <c r="D44" s="11">
        <f>IF($A44="","",IF(B44&gt;0,IFERROR(C44/B44,0),""))</f>
        <v/>
      </c>
      <c r="E44" s="10">
        <f>IF($A44="","",IF(Assumptions!C51="","",Assumptions!C51))</f>
        <v/>
      </c>
      <c r="F44" s="10">
        <f>IF($A44="","",COUNTIFS('Sales Log'!$A$5:$A$154,"&gt;="&amp;$A$3,'Sales Log'!$A$5:$A$154,"&lt;="&amp;$B$3,'Sales Log'!$B$5:$B$154,$A44,'Sales Log'!$D$5:$D$154,"Quote"))</f>
        <v/>
      </c>
      <c r="G44" s="11">
        <f>IF($A44="","",IF(E44&gt;0,IFERROR(F44/E44,0),""))</f>
        <v/>
      </c>
      <c r="H44" s="10">
        <f>IF($A44="","",IF(Assumptions!D51="","",Assumptions!D51))</f>
        <v/>
      </c>
      <c r="I44" s="10">
        <f>IF($A44="","",COUNTIFS('Sales Log'!$A$5:$A$154,"&gt;="&amp;$A$3,'Sales Log'!$A$5:$A$154,"&lt;="&amp;$B$3,'Sales Log'!$B$5:$B$154,$A44,'Sales Log'!$D$5:$D$154,"Bound Sale",'Sales Log'!$G$5:$G$154,"Bound"))</f>
        <v/>
      </c>
      <c r="J44" s="11">
        <f>IF($A44="","",IF(H44&gt;0,IFERROR(I44/H44,0),""))</f>
        <v/>
      </c>
      <c r="K44" s="33">
        <f>IF($A44="","",IF(Assumptions!E51="","",Assumptions!E51))</f>
        <v/>
      </c>
      <c r="L44" s="33">
        <f>IF($A44="","",IFERROR(SUMIFS('Sales Log'!$H$5:$H$154,'Sales Log'!$A$5:$A$154,"&gt;="&amp;$A$3,'Sales Log'!$A$5:$A$154,"&lt;="&amp;$B$3,'Sales Log'!$B$5:$B$154,$A44,'Sales Log'!$D$5:$D$154,"Bound Sale",'Sales Log'!$G$5:$G$154,"Bound"),0))</f>
        <v/>
      </c>
      <c r="M44" s="11">
        <f>IF($A44="","",IF(K44&gt;0,IFERROR(L44/K44,0),""))</f>
        <v/>
      </c>
      <c r="N44" s="33">
        <f>IF($A44="","",IF(Assumptions!F51="","",Assumptions!F51))</f>
        <v/>
      </c>
      <c r="O44" s="33">
        <f>IF($A44="","",IFERROR(SUMIFS('Sales Log'!$I$5:$I$154,'Sales Log'!$A$5:$A$154,"&gt;="&amp;$A$3,'Sales Log'!$A$5:$A$154,"&lt;="&amp;$B$3,'Sales Log'!$B$5:$B$154,$A44,'Sales Log'!$D$5:$D$154,"Bound Sale",'Sales Log'!$G$5:$G$154,"Bound"),0))</f>
        <v/>
      </c>
      <c r="P44" s="11">
        <f>IF($A44="","",IF(N44&gt;0,IFERROR(O44/N44,0),""))</f>
        <v/>
      </c>
      <c r="Q44" s="11">
        <f>IF($A44="","",IF((IF(B44&gt;0,1,0)+IF(E44&gt;0,1,0)+IF(H44&gt;0,1,0)+IF(K44&gt;0,1,0)+IF(N44&gt;0,1,0))=0,"",IFERROR((IF(B44&gt;0,IF(Assumptions!$B$5&gt;0,MIN(D44,Assumptions!$B$5),D44),0)+IF(E44&gt;0,IF(Assumptions!$B$5&gt;0,MIN(G44,Assumptions!$B$5),G44),0)+IF(H44&gt;0,IF(Assumptions!$B$5&gt;0,MIN(J44,Assumptions!$B$5),J44),0)+IF(K44&gt;0,IF(Assumptions!$B$5&gt;0,MIN(M44,Assumptions!$B$5),M44),0)+IF(N44&gt;0,IF(Assumptions!$B$5&gt;0,MIN(P44,Assumptions!$B$5),P44),0))/(IF(B44&gt;0,1,0)+IF(E44&gt;0,1,0)+IF(H44&gt;0,1,0)+IF(K44&gt;0,1,0)+IF(N44&gt;0,1,0)),"")))</f>
        <v/>
      </c>
    </row>
    <row r="45">
      <c r="A45" s="13">
        <f>IF(Assumptions!A52="","",Assumptions!A52)</f>
        <v/>
      </c>
      <c r="B45" s="14">
        <f>IF($A45="","",IF(Assumptions!B52="","",Assumptions!B52))</f>
        <v/>
      </c>
      <c r="C45" s="14">
        <f>IF($A45="","",COUNTIFS('Sales Log'!$A$5:$A$154,"&gt;="&amp;$A$3,'Sales Log'!$A$5:$A$154,"&lt;="&amp;$B$3,'Sales Log'!$B$5:$B$154,$A45,'Sales Log'!$D$5:$D$154,"?*"))</f>
        <v/>
      </c>
      <c r="D45" s="15">
        <f>IF($A45="","",IF(B45&gt;0,IFERROR(C45/B45,0),""))</f>
        <v/>
      </c>
      <c r="E45" s="14">
        <f>IF($A45="","",IF(Assumptions!C52="","",Assumptions!C52))</f>
        <v/>
      </c>
      <c r="F45" s="14">
        <f>IF($A45="","",COUNTIFS('Sales Log'!$A$5:$A$154,"&gt;="&amp;$A$3,'Sales Log'!$A$5:$A$154,"&lt;="&amp;$B$3,'Sales Log'!$B$5:$B$154,$A45,'Sales Log'!$D$5:$D$154,"Quote"))</f>
        <v/>
      </c>
      <c r="G45" s="15">
        <f>IF($A45="","",IF(E45&gt;0,IFERROR(F45/E45,0),""))</f>
        <v/>
      </c>
      <c r="H45" s="14">
        <f>IF($A45="","",IF(Assumptions!D52="","",Assumptions!D52))</f>
        <v/>
      </c>
      <c r="I45" s="14">
        <f>IF($A45="","",COUNTIFS('Sales Log'!$A$5:$A$154,"&gt;="&amp;$A$3,'Sales Log'!$A$5:$A$154,"&lt;="&amp;$B$3,'Sales Log'!$B$5:$B$154,$A45,'Sales Log'!$D$5:$D$154,"Bound Sale",'Sales Log'!$G$5:$G$154,"Bound"))</f>
        <v/>
      </c>
      <c r="J45" s="15">
        <f>IF($A45="","",IF(H45&gt;0,IFERROR(I45/H45,0),""))</f>
        <v/>
      </c>
      <c r="K45" s="34">
        <f>IF($A45="","",IF(Assumptions!E52="","",Assumptions!E52))</f>
        <v/>
      </c>
      <c r="L45" s="34">
        <f>IF($A45="","",IFERROR(SUMIFS('Sales Log'!$H$5:$H$154,'Sales Log'!$A$5:$A$154,"&gt;="&amp;$A$3,'Sales Log'!$A$5:$A$154,"&lt;="&amp;$B$3,'Sales Log'!$B$5:$B$154,$A45,'Sales Log'!$D$5:$D$154,"Bound Sale",'Sales Log'!$G$5:$G$154,"Bound"),0))</f>
        <v/>
      </c>
      <c r="M45" s="15">
        <f>IF($A45="","",IF(K45&gt;0,IFERROR(L45/K45,0),""))</f>
        <v/>
      </c>
      <c r="N45" s="34">
        <f>IF($A45="","",IF(Assumptions!F52="","",Assumptions!F52))</f>
        <v/>
      </c>
      <c r="O45" s="34">
        <f>IF($A45="","",IFERROR(SUMIFS('Sales Log'!$I$5:$I$154,'Sales Log'!$A$5:$A$154,"&gt;="&amp;$A$3,'Sales Log'!$A$5:$A$154,"&lt;="&amp;$B$3,'Sales Log'!$B$5:$B$154,$A45,'Sales Log'!$D$5:$D$154,"Bound Sale",'Sales Log'!$G$5:$G$154,"Bound"),0))</f>
        <v/>
      </c>
      <c r="P45" s="15">
        <f>IF($A45="","",IF(N45&gt;0,IFERROR(O45/N45,0),""))</f>
        <v/>
      </c>
      <c r="Q45" s="15">
        <f>IF($A45="","",IF((IF(B45&gt;0,1,0)+IF(E45&gt;0,1,0)+IF(H45&gt;0,1,0)+IF(K45&gt;0,1,0)+IF(N45&gt;0,1,0))=0,"",IFERROR((IF(B45&gt;0,IF(Assumptions!$B$5&gt;0,MIN(D45,Assumptions!$B$5),D45),0)+IF(E45&gt;0,IF(Assumptions!$B$5&gt;0,MIN(G45,Assumptions!$B$5),G45),0)+IF(H45&gt;0,IF(Assumptions!$B$5&gt;0,MIN(J45,Assumptions!$B$5),J45),0)+IF(K45&gt;0,IF(Assumptions!$B$5&gt;0,MIN(M45,Assumptions!$B$5),M45),0)+IF(N45&gt;0,IF(Assumptions!$B$5&gt;0,MIN(P45,Assumptions!$B$5),P45),0))/(IF(B45&gt;0,1,0)+IF(E45&gt;0,1,0)+IF(H45&gt;0,1,0)+IF(K45&gt;0,1,0)+IF(N45&gt;0,1,0)),"")))</f>
        <v/>
      </c>
    </row>
    <row r="46">
      <c r="A46" s="9">
        <f>IF(Assumptions!A53="","",Assumptions!A53)</f>
        <v/>
      </c>
      <c r="B46" s="10">
        <f>IF($A46="","",IF(Assumptions!B53="","",Assumptions!B53))</f>
        <v/>
      </c>
      <c r="C46" s="10">
        <f>IF($A46="","",COUNTIFS('Sales Log'!$A$5:$A$154,"&gt;="&amp;$A$3,'Sales Log'!$A$5:$A$154,"&lt;="&amp;$B$3,'Sales Log'!$B$5:$B$154,$A46,'Sales Log'!$D$5:$D$154,"?*"))</f>
        <v/>
      </c>
      <c r="D46" s="11">
        <f>IF($A46="","",IF(B46&gt;0,IFERROR(C46/B46,0),""))</f>
        <v/>
      </c>
      <c r="E46" s="10">
        <f>IF($A46="","",IF(Assumptions!C53="","",Assumptions!C53))</f>
        <v/>
      </c>
      <c r="F46" s="10">
        <f>IF($A46="","",COUNTIFS('Sales Log'!$A$5:$A$154,"&gt;="&amp;$A$3,'Sales Log'!$A$5:$A$154,"&lt;="&amp;$B$3,'Sales Log'!$B$5:$B$154,$A46,'Sales Log'!$D$5:$D$154,"Quote"))</f>
        <v/>
      </c>
      <c r="G46" s="11">
        <f>IF($A46="","",IF(E46&gt;0,IFERROR(F46/E46,0),""))</f>
        <v/>
      </c>
      <c r="H46" s="10">
        <f>IF($A46="","",IF(Assumptions!D53="","",Assumptions!D53))</f>
        <v/>
      </c>
      <c r="I46" s="10">
        <f>IF($A46="","",COUNTIFS('Sales Log'!$A$5:$A$154,"&gt;="&amp;$A$3,'Sales Log'!$A$5:$A$154,"&lt;="&amp;$B$3,'Sales Log'!$B$5:$B$154,$A46,'Sales Log'!$D$5:$D$154,"Bound Sale",'Sales Log'!$G$5:$G$154,"Bound"))</f>
        <v/>
      </c>
      <c r="J46" s="11">
        <f>IF($A46="","",IF(H46&gt;0,IFERROR(I46/H46,0),""))</f>
        <v/>
      </c>
      <c r="K46" s="33">
        <f>IF($A46="","",IF(Assumptions!E53="","",Assumptions!E53))</f>
        <v/>
      </c>
      <c r="L46" s="33">
        <f>IF($A46="","",IFERROR(SUMIFS('Sales Log'!$H$5:$H$154,'Sales Log'!$A$5:$A$154,"&gt;="&amp;$A$3,'Sales Log'!$A$5:$A$154,"&lt;="&amp;$B$3,'Sales Log'!$B$5:$B$154,$A46,'Sales Log'!$D$5:$D$154,"Bound Sale",'Sales Log'!$G$5:$G$154,"Bound"),0))</f>
        <v/>
      </c>
      <c r="M46" s="11">
        <f>IF($A46="","",IF(K46&gt;0,IFERROR(L46/K46,0),""))</f>
        <v/>
      </c>
      <c r="N46" s="33">
        <f>IF($A46="","",IF(Assumptions!F53="","",Assumptions!F53))</f>
        <v/>
      </c>
      <c r="O46" s="33">
        <f>IF($A46="","",IFERROR(SUMIFS('Sales Log'!$I$5:$I$154,'Sales Log'!$A$5:$A$154,"&gt;="&amp;$A$3,'Sales Log'!$A$5:$A$154,"&lt;="&amp;$B$3,'Sales Log'!$B$5:$B$154,$A46,'Sales Log'!$D$5:$D$154,"Bound Sale",'Sales Log'!$G$5:$G$154,"Bound"),0))</f>
        <v/>
      </c>
      <c r="P46" s="11">
        <f>IF($A46="","",IF(N46&gt;0,IFERROR(O46/N46,0),""))</f>
        <v/>
      </c>
      <c r="Q46" s="11">
        <f>IF($A46="","",IF((IF(B46&gt;0,1,0)+IF(E46&gt;0,1,0)+IF(H46&gt;0,1,0)+IF(K46&gt;0,1,0)+IF(N46&gt;0,1,0))=0,"",IFERROR((IF(B46&gt;0,IF(Assumptions!$B$5&gt;0,MIN(D46,Assumptions!$B$5),D46),0)+IF(E46&gt;0,IF(Assumptions!$B$5&gt;0,MIN(G46,Assumptions!$B$5),G46),0)+IF(H46&gt;0,IF(Assumptions!$B$5&gt;0,MIN(J46,Assumptions!$B$5),J46),0)+IF(K46&gt;0,IF(Assumptions!$B$5&gt;0,MIN(M46,Assumptions!$B$5),M46),0)+IF(N46&gt;0,IF(Assumptions!$B$5&gt;0,MIN(P46,Assumptions!$B$5),P46),0))/(IF(B46&gt;0,1,0)+IF(E46&gt;0,1,0)+IF(H46&gt;0,1,0)+IF(K46&gt;0,1,0)+IF(N46&gt;0,1,0)),"")))</f>
        <v/>
      </c>
    </row>
    <row r="47">
      <c r="A47" s="13">
        <f>IF(Assumptions!A54="","",Assumptions!A54)</f>
        <v/>
      </c>
      <c r="B47" s="14">
        <f>IF($A47="","",IF(Assumptions!B54="","",Assumptions!B54))</f>
        <v/>
      </c>
      <c r="C47" s="14">
        <f>IF($A47="","",COUNTIFS('Sales Log'!$A$5:$A$154,"&gt;="&amp;$A$3,'Sales Log'!$A$5:$A$154,"&lt;="&amp;$B$3,'Sales Log'!$B$5:$B$154,$A47,'Sales Log'!$D$5:$D$154,"?*"))</f>
        <v/>
      </c>
      <c r="D47" s="15">
        <f>IF($A47="","",IF(B47&gt;0,IFERROR(C47/B47,0),""))</f>
        <v/>
      </c>
      <c r="E47" s="14">
        <f>IF($A47="","",IF(Assumptions!C54="","",Assumptions!C54))</f>
        <v/>
      </c>
      <c r="F47" s="14">
        <f>IF($A47="","",COUNTIFS('Sales Log'!$A$5:$A$154,"&gt;="&amp;$A$3,'Sales Log'!$A$5:$A$154,"&lt;="&amp;$B$3,'Sales Log'!$B$5:$B$154,$A47,'Sales Log'!$D$5:$D$154,"Quote"))</f>
        <v/>
      </c>
      <c r="G47" s="15">
        <f>IF($A47="","",IF(E47&gt;0,IFERROR(F47/E47,0),""))</f>
        <v/>
      </c>
      <c r="H47" s="14">
        <f>IF($A47="","",IF(Assumptions!D54="","",Assumptions!D54))</f>
        <v/>
      </c>
      <c r="I47" s="14">
        <f>IF($A47="","",COUNTIFS('Sales Log'!$A$5:$A$154,"&gt;="&amp;$A$3,'Sales Log'!$A$5:$A$154,"&lt;="&amp;$B$3,'Sales Log'!$B$5:$B$154,$A47,'Sales Log'!$D$5:$D$154,"Bound Sale",'Sales Log'!$G$5:$G$154,"Bound"))</f>
        <v/>
      </c>
      <c r="J47" s="15">
        <f>IF($A47="","",IF(H47&gt;0,IFERROR(I47/H47,0),""))</f>
        <v/>
      </c>
      <c r="K47" s="34">
        <f>IF($A47="","",IF(Assumptions!E54="","",Assumptions!E54))</f>
        <v/>
      </c>
      <c r="L47" s="34">
        <f>IF($A47="","",IFERROR(SUMIFS('Sales Log'!$H$5:$H$154,'Sales Log'!$A$5:$A$154,"&gt;="&amp;$A$3,'Sales Log'!$A$5:$A$154,"&lt;="&amp;$B$3,'Sales Log'!$B$5:$B$154,$A47,'Sales Log'!$D$5:$D$154,"Bound Sale",'Sales Log'!$G$5:$G$154,"Bound"),0))</f>
        <v/>
      </c>
      <c r="M47" s="15">
        <f>IF($A47="","",IF(K47&gt;0,IFERROR(L47/K47,0),""))</f>
        <v/>
      </c>
      <c r="N47" s="34">
        <f>IF($A47="","",IF(Assumptions!F54="","",Assumptions!F54))</f>
        <v/>
      </c>
      <c r="O47" s="34">
        <f>IF($A47="","",IFERROR(SUMIFS('Sales Log'!$I$5:$I$154,'Sales Log'!$A$5:$A$154,"&gt;="&amp;$A$3,'Sales Log'!$A$5:$A$154,"&lt;="&amp;$B$3,'Sales Log'!$B$5:$B$154,$A47,'Sales Log'!$D$5:$D$154,"Bound Sale",'Sales Log'!$G$5:$G$154,"Bound"),0))</f>
        <v/>
      </c>
      <c r="P47" s="15">
        <f>IF($A47="","",IF(N47&gt;0,IFERROR(O47/N47,0),""))</f>
        <v/>
      </c>
      <c r="Q47" s="15">
        <f>IF($A47="","",IF((IF(B47&gt;0,1,0)+IF(E47&gt;0,1,0)+IF(H47&gt;0,1,0)+IF(K47&gt;0,1,0)+IF(N47&gt;0,1,0))=0,"",IFERROR((IF(B47&gt;0,IF(Assumptions!$B$5&gt;0,MIN(D47,Assumptions!$B$5),D47),0)+IF(E47&gt;0,IF(Assumptions!$B$5&gt;0,MIN(G47,Assumptions!$B$5),G47),0)+IF(H47&gt;0,IF(Assumptions!$B$5&gt;0,MIN(J47,Assumptions!$B$5),J47),0)+IF(K47&gt;0,IF(Assumptions!$B$5&gt;0,MIN(M47,Assumptions!$B$5),M47),0)+IF(N47&gt;0,IF(Assumptions!$B$5&gt;0,MIN(P47,Assumptions!$B$5),P47),0))/(IF(B47&gt;0,1,0)+IF(E47&gt;0,1,0)+IF(H47&gt;0,1,0)+IF(K47&gt;0,1,0)+IF(N47&gt;0,1,0)),"")))</f>
        <v/>
      </c>
    </row>
    <row r="48">
      <c r="A48" s="9">
        <f>IF(Assumptions!A55="","",Assumptions!A55)</f>
        <v/>
      </c>
      <c r="B48" s="10">
        <f>IF($A48="","",IF(Assumptions!B55="","",Assumptions!B55))</f>
        <v/>
      </c>
      <c r="C48" s="10">
        <f>IF($A48="","",COUNTIFS('Sales Log'!$A$5:$A$154,"&gt;="&amp;$A$3,'Sales Log'!$A$5:$A$154,"&lt;="&amp;$B$3,'Sales Log'!$B$5:$B$154,$A48,'Sales Log'!$D$5:$D$154,"?*"))</f>
        <v/>
      </c>
      <c r="D48" s="11">
        <f>IF($A48="","",IF(B48&gt;0,IFERROR(C48/B48,0),""))</f>
        <v/>
      </c>
      <c r="E48" s="10">
        <f>IF($A48="","",IF(Assumptions!C55="","",Assumptions!C55))</f>
        <v/>
      </c>
      <c r="F48" s="10">
        <f>IF($A48="","",COUNTIFS('Sales Log'!$A$5:$A$154,"&gt;="&amp;$A$3,'Sales Log'!$A$5:$A$154,"&lt;="&amp;$B$3,'Sales Log'!$B$5:$B$154,$A48,'Sales Log'!$D$5:$D$154,"Quote"))</f>
        <v/>
      </c>
      <c r="G48" s="11">
        <f>IF($A48="","",IF(E48&gt;0,IFERROR(F48/E48,0),""))</f>
        <v/>
      </c>
      <c r="H48" s="10">
        <f>IF($A48="","",IF(Assumptions!D55="","",Assumptions!D55))</f>
        <v/>
      </c>
      <c r="I48" s="10">
        <f>IF($A48="","",COUNTIFS('Sales Log'!$A$5:$A$154,"&gt;="&amp;$A$3,'Sales Log'!$A$5:$A$154,"&lt;="&amp;$B$3,'Sales Log'!$B$5:$B$154,$A48,'Sales Log'!$D$5:$D$154,"Bound Sale",'Sales Log'!$G$5:$G$154,"Bound"))</f>
        <v/>
      </c>
      <c r="J48" s="11">
        <f>IF($A48="","",IF(H48&gt;0,IFERROR(I48/H48,0),""))</f>
        <v/>
      </c>
      <c r="K48" s="33">
        <f>IF($A48="","",IF(Assumptions!E55="","",Assumptions!E55))</f>
        <v/>
      </c>
      <c r="L48" s="33">
        <f>IF($A48="","",IFERROR(SUMIFS('Sales Log'!$H$5:$H$154,'Sales Log'!$A$5:$A$154,"&gt;="&amp;$A$3,'Sales Log'!$A$5:$A$154,"&lt;="&amp;$B$3,'Sales Log'!$B$5:$B$154,$A48,'Sales Log'!$D$5:$D$154,"Bound Sale",'Sales Log'!$G$5:$G$154,"Bound"),0))</f>
        <v/>
      </c>
      <c r="M48" s="11">
        <f>IF($A48="","",IF(K48&gt;0,IFERROR(L48/K48,0),""))</f>
        <v/>
      </c>
      <c r="N48" s="33">
        <f>IF($A48="","",IF(Assumptions!F55="","",Assumptions!F55))</f>
        <v/>
      </c>
      <c r="O48" s="33">
        <f>IF($A48="","",IFERROR(SUMIFS('Sales Log'!$I$5:$I$154,'Sales Log'!$A$5:$A$154,"&gt;="&amp;$A$3,'Sales Log'!$A$5:$A$154,"&lt;="&amp;$B$3,'Sales Log'!$B$5:$B$154,$A48,'Sales Log'!$D$5:$D$154,"Bound Sale",'Sales Log'!$G$5:$G$154,"Bound"),0))</f>
        <v/>
      </c>
      <c r="P48" s="11">
        <f>IF($A48="","",IF(N48&gt;0,IFERROR(O48/N48,0),""))</f>
        <v/>
      </c>
      <c r="Q48" s="11">
        <f>IF($A48="","",IF((IF(B48&gt;0,1,0)+IF(E48&gt;0,1,0)+IF(H48&gt;0,1,0)+IF(K48&gt;0,1,0)+IF(N48&gt;0,1,0))=0,"",IFERROR((IF(B48&gt;0,IF(Assumptions!$B$5&gt;0,MIN(D48,Assumptions!$B$5),D48),0)+IF(E48&gt;0,IF(Assumptions!$B$5&gt;0,MIN(G48,Assumptions!$B$5),G48),0)+IF(H48&gt;0,IF(Assumptions!$B$5&gt;0,MIN(J48,Assumptions!$B$5),J48),0)+IF(K48&gt;0,IF(Assumptions!$B$5&gt;0,MIN(M48,Assumptions!$B$5),M48),0)+IF(N48&gt;0,IF(Assumptions!$B$5&gt;0,MIN(P48,Assumptions!$B$5),P48),0))/(IF(B48&gt;0,1,0)+IF(E48&gt;0,1,0)+IF(H48&gt;0,1,0)+IF(K48&gt;0,1,0)+IF(N48&gt;0,1,0)),"")))</f>
        <v/>
      </c>
    </row>
    <row r="49">
      <c r="A49" s="13">
        <f>IF(Assumptions!A56="","",Assumptions!A56)</f>
        <v/>
      </c>
      <c r="B49" s="14">
        <f>IF($A49="","",IF(Assumptions!B56="","",Assumptions!B56))</f>
        <v/>
      </c>
      <c r="C49" s="14">
        <f>IF($A49="","",COUNTIFS('Sales Log'!$A$5:$A$154,"&gt;="&amp;$A$3,'Sales Log'!$A$5:$A$154,"&lt;="&amp;$B$3,'Sales Log'!$B$5:$B$154,$A49,'Sales Log'!$D$5:$D$154,"?*"))</f>
        <v/>
      </c>
      <c r="D49" s="15">
        <f>IF($A49="","",IF(B49&gt;0,IFERROR(C49/B49,0),""))</f>
        <v/>
      </c>
      <c r="E49" s="14">
        <f>IF($A49="","",IF(Assumptions!C56="","",Assumptions!C56))</f>
        <v/>
      </c>
      <c r="F49" s="14">
        <f>IF($A49="","",COUNTIFS('Sales Log'!$A$5:$A$154,"&gt;="&amp;$A$3,'Sales Log'!$A$5:$A$154,"&lt;="&amp;$B$3,'Sales Log'!$B$5:$B$154,$A49,'Sales Log'!$D$5:$D$154,"Quote"))</f>
        <v/>
      </c>
      <c r="G49" s="15">
        <f>IF($A49="","",IF(E49&gt;0,IFERROR(F49/E49,0),""))</f>
        <v/>
      </c>
      <c r="H49" s="14">
        <f>IF($A49="","",IF(Assumptions!D56="","",Assumptions!D56))</f>
        <v/>
      </c>
      <c r="I49" s="14">
        <f>IF($A49="","",COUNTIFS('Sales Log'!$A$5:$A$154,"&gt;="&amp;$A$3,'Sales Log'!$A$5:$A$154,"&lt;="&amp;$B$3,'Sales Log'!$B$5:$B$154,$A49,'Sales Log'!$D$5:$D$154,"Bound Sale",'Sales Log'!$G$5:$G$154,"Bound"))</f>
        <v/>
      </c>
      <c r="J49" s="15">
        <f>IF($A49="","",IF(H49&gt;0,IFERROR(I49/H49,0),""))</f>
        <v/>
      </c>
      <c r="K49" s="34">
        <f>IF($A49="","",IF(Assumptions!E56="","",Assumptions!E56))</f>
        <v/>
      </c>
      <c r="L49" s="34">
        <f>IF($A49="","",IFERROR(SUMIFS('Sales Log'!$H$5:$H$154,'Sales Log'!$A$5:$A$154,"&gt;="&amp;$A$3,'Sales Log'!$A$5:$A$154,"&lt;="&amp;$B$3,'Sales Log'!$B$5:$B$154,$A49,'Sales Log'!$D$5:$D$154,"Bound Sale",'Sales Log'!$G$5:$G$154,"Bound"),0))</f>
        <v/>
      </c>
      <c r="M49" s="15">
        <f>IF($A49="","",IF(K49&gt;0,IFERROR(L49/K49,0),""))</f>
        <v/>
      </c>
      <c r="N49" s="34">
        <f>IF($A49="","",IF(Assumptions!F56="","",Assumptions!F56))</f>
        <v/>
      </c>
      <c r="O49" s="34">
        <f>IF($A49="","",IFERROR(SUMIFS('Sales Log'!$I$5:$I$154,'Sales Log'!$A$5:$A$154,"&gt;="&amp;$A$3,'Sales Log'!$A$5:$A$154,"&lt;="&amp;$B$3,'Sales Log'!$B$5:$B$154,$A49,'Sales Log'!$D$5:$D$154,"Bound Sale",'Sales Log'!$G$5:$G$154,"Bound"),0))</f>
        <v/>
      </c>
      <c r="P49" s="15">
        <f>IF($A49="","",IF(N49&gt;0,IFERROR(O49/N49,0),""))</f>
        <v/>
      </c>
      <c r="Q49" s="15">
        <f>IF($A49="","",IF((IF(B49&gt;0,1,0)+IF(E49&gt;0,1,0)+IF(H49&gt;0,1,0)+IF(K49&gt;0,1,0)+IF(N49&gt;0,1,0))=0,"",IFERROR((IF(B49&gt;0,IF(Assumptions!$B$5&gt;0,MIN(D49,Assumptions!$B$5),D49),0)+IF(E49&gt;0,IF(Assumptions!$B$5&gt;0,MIN(G49,Assumptions!$B$5),G49),0)+IF(H49&gt;0,IF(Assumptions!$B$5&gt;0,MIN(J49,Assumptions!$B$5),J49),0)+IF(K49&gt;0,IF(Assumptions!$B$5&gt;0,MIN(M49,Assumptions!$B$5),M49),0)+IF(N49&gt;0,IF(Assumptions!$B$5&gt;0,MIN(P49,Assumptions!$B$5),P49),0))/(IF(B49&gt;0,1,0)+IF(E49&gt;0,1,0)+IF(H49&gt;0,1,0)+IF(K49&gt;0,1,0)+IF(N49&gt;0,1,0)),"")))</f>
        <v/>
      </c>
    </row>
    <row r="50">
      <c r="A50" s="9">
        <f>IF(Assumptions!A57="","",Assumptions!A57)</f>
        <v/>
      </c>
      <c r="B50" s="10">
        <f>IF($A50="","",IF(Assumptions!B57="","",Assumptions!B57))</f>
        <v/>
      </c>
      <c r="C50" s="10">
        <f>IF($A50="","",COUNTIFS('Sales Log'!$A$5:$A$154,"&gt;="&amp;$A$3,'Sales Log'!$A$5:$A$154,"&lt;="&amp;$B$3,'Sales Log'!$B$5:$B$154,$A50,'Sales Log'!$D$5:$D$154,"?*"))</f>
        <v/>
      </c>
      <c r="D50" s="11">
        <f>IF($A50="","",IF(B50&gt;0,IFERROR(C50/B50,0),""))</f>
        <v/>
      </c>
      <c r="E50" s="10">
        <f>IF($A50="","",IF(Assumptions!C57="","",Assumptions!C57))</f>
        <v/>
      </c>
      <c r="F50" s="10">
        <f>IF($A50="","",COUNTIFS('Sales Log'!$A$5:$A$154,"&gt;="&amp;$A$3,'Sales Log'!$A$5:$A$154,"&lt;="&amp;$B$3,'Sales Log'!$B$5:$B$154,$A50,'Sales Log'!$D$5:$D$154,"Quote"))</f>
        <v/>
      </c>
      <c r="G50" s="11">
        <f>IF($A50="","",IF(E50&gt;0,IFERROR(F50/E50,0),""))</f>
        <v/>
      </c>
      <c r="H50" s="10">
        <f>IF($A50="","",IF(Assumptions!D57="","",Assumptions!D57))</f>
        <v/>
      </c>
      <c r="I50" s="10">
        <f>IF($A50="","",COUNTIFS('Sales Log'!$A$5:$A$154,"&gt;="&amp;$A$3,'Sales Log'!$A$5:$A$154,"&lt;="&amp;$B$3,'Sales Log'!$B$5:$B$154,$A50,'Sales Log'!$D$5:$D$154,"Bound Sale",'Sales Log'!$G$5:$G$154,"Bound"))</f>
        <v/>
      </c>
      <c r="J50" s="11">
        <f>IF($A50="","",IF(H50&gt;0,IFERROR(I50/H50,0),""))</f>
        <v/>
      </c>
      <c r="K50" s="33">
        <f>IF($A50="","",IF(Assumptions!E57="","",Assumptions!E57))</f>
        <v/>
      </c>
      <c r="L50" s="33">
        <f>IF($A50="","",IFERROR(SUMIFS('Sales Log'!$H$5:$H$154,'Sales Log'!$A$5:$A$154,"&gt;="&amp;$A$3,'Sales Log'!$A$5:$A$154,"&lt;="&amp;$B$3,'Sales Log'!$B$5:$B$154,$A50,'Sales Log'!$D$5:$D$154,"Bound Sale",'Sales Log'!$G$5:$G$154,"Bound"),0))</f>
        <v/>
      </c>
      <c r="M50" s="11">
        <f>IF($A50="","",IF(K50&gt;0,IFERROR(L50/K50,0),""))</f>
        <v/>
      </c>
      <c r="N50" s="33">
        <f>IF($A50="","",IF(Assumptions!F57="","",Assumptions!F57))</f>
        <v/>
      </c>
      <c r="O50" s="33">
        <f>IF($A50="","",IFERROR(SUMIFS('Sales Log'!$I$5:$I$154,'Sales Log'!$A$5:$A$154,"&gt;="&amp;$A$3,'Sales Log'!$A$5:$A$154,"&lt;="&amp;$B$3,'Sales Log'!$B$5:$B$154,$A50,'Sales Log'!$D$5:$D$154,"Bound Sale",'Sales Log'!$G$5:$G$154,"Bound"),0))</f>
        <v/>
      </c>
      <c r="P50" s="11">
        <f>IF($A50="","",IF(N50&gt;0,IFERROR(O50/N50,0),""))</f>
        <v/>
      </c>
      <c r="Q50" s="11">
        <f>IF($A50="","",IF((IF(B50&gt;0,1,0)+IF(E50&gt;0,1,0)+IF(H50&gt;0,1,0)+IF(K50&gt;0,1,0)+IF(N50&gt;0,1,0))=0,"",IFERROR((IF(B50&gt;0,IF(Assumptions!$B$5&gt;0,MIN(D50,Assumptions!$B$5),D50),0)+IF(E50&gt;0,IF(Assumptions!$B$5&gt;0,MIN(G50,Assumptions!$B$5),G50),0)+IF(H50&gt;0,IF(Assumptions!$B$5&gt;0,MIN(J50,Assumptions!$B$5),J50),0)+IF(K50&gt;0,IF(Assumptions!$B$5&gt;0,MIN(M50,Assumptions!$B$5),M50),0)+IF(N50&gt;0,IF(Assumptions!$B$5&gt;0,MIN(P50,Assumptions!$B$5),P50),0))/(IF(B50&gt;0,1,0)+IF(E50&gt;0,1,0)+IF(H50&gt;0,1,0)+IF(K50&gt;0,1,0)+IF(N50&gt;0,1,0)),"")))</f>
        <v/>
      </c>
    </row>
    <row r="51">
      <c r="A51" s="13">
        <f>IF(Assumptions!A58="","",Assumptions!A58)</f>
        <v/>
      </c>
      <c r="B51" s="14">
        <f>IF($A51="","",IF(Assumptions!B58="","",Assumptions!B58))</f>
        <v/>
      </c>
      <c r="C51" s="14">
        <f>IF($A51="","",COUNTIFS('Sales Log'!$A$5:$A$154,"&gt;="&amp;$A$3,'Sales Log'!$A$5:$A$154,"&lt;="&amp;$B$3,'Sales Log'!$B$5:$B$154,$A51,'Sales Log'!$D$5:$D$154,"?*"))</f>
        <v/>
      </c>
      <c r="D51" s="15">
        <f>IF($A51="","",IF(B51&gt;0,IFERROR(C51/B51,0),""))</f>
        <v/>
      </c>
      <c r="E51" s="14">
        <f>IF($A51="","",IF(Assumptions!C58="","",Assumptions!C58))</f>
        <v/>
      </c>
      <c r="F51" s="14">
        <f>IF($A51="","",COUNTIFS('Sales Log'!$A$5:$A$154,"&gt;="&amp;$A$3,'Sales Log'!$A$5:$A$154,"&lt;="&amp;$B$3,'Sales Log'!$B$5:$B$154,$A51,'Sales Log'!$D$5:$D$154,"Quote"))</f>
        <v/>
      </c>
      <c r="G51" s="15">
        <f>IF($A51="","",IF(E51&gt;0,IFERROR(F51/E51,0),""))</f>
        <v/>
      </c>
      <c r="H51" s="14">
        <f>IF($A51="","",IF(Assumptions!D58="","",Assumptions!D58))</f>
        <v/>
      </c>
      <c r="I51" s="14">
        <f>IF($A51="","",COUNTIFS('Sales Log'!$A$5:$A$154,"&gt;="&amp;$A$3,'Sales Log'!$A$5:$A$154,"&lt;="&amp;$B$3,'Sales Log'!$B$5:$B$154,$A51,'Sales Log'!$D$5:$D$154,"Bound Sale",'Sales Log'!$G$5:$G$154,"Bound"))</f>
        <v/>
      </c>
      <c r="J51" s="15">
        <f>IF($A51="","",IF(H51&gt;0,IFERROR(I51/H51,0),""))</f>
        <v/>
      </c>
      <c r="K51" s="34">
        <f>IF($A51="","",IF(Assumptions!E58="","",Assumptions!E58))</f>
        <v/>
      </c>
      <c r="L51" s="34">
        <f>IF($A51="","",IFERROR(SUMIFS('Sales Log'!$H$5:$H$154,'Sales Log'!$A$5:$A$154,"&gt;="&amp;$A$3,'Sales Log'!$A$5:$A$154,"&lt;="&amp;$B$3,'Sales Log'!$B$5:$B$154,$A51,'Sales Log'!$D$5:$D$154,"Bound Sale",'Sales Log'!$G$5:$G$154,"Bound"),0))</f>
        <v/>
      </c>
      <c r="M51" s="15">
        <f>IF($A51="","",IF(K51&gt;0,IFERROR(L51/K51,0),""))</f>
        <v/>
      </c>
      <c r="N51" s="34">
        <f>IF($A51="","",IF(Assumptions!F58="","",Assumptions!F58))</f>
        <v/>
      </c>
      <c r="O51" s="34">
        <f>IF($A51="","",IFERROR(SUMIFS('Sales Log'!$I$5:$I$154,'Sales Log'!$A$5:$A$154,"&gt;="&amp;$A$3,'Sales Log'!$A$5:$A$154,"&lt;="&amp;$B$3,'Sales Log'!$B$5:$B$154,$A51,'Sales Log'!$D$5:$D$154,"Bound Sale",'Sales Log'!$G$5:$G$154,"Bound"),0))</f>
        <v/>
      </c>
      <c r="P51" s="15">
        <f>IF($A51="","",IF(N51&gt;0,IFERROR(O51/N51,0),""))</f>
        <v/>
      </c>
      <c r="Q51" s="15">
        <f>IF($A51="","",IF((IF(B51&gt;0,1,0)+IF(E51&gt;0,1,0)+IF(H51&gt;0,1,0)+IF(K51&gt;0,1,0)+IF(N51&gt;0,1,0))=0,"",IFERROR((IF(B51&gt;0,IF(Assumptions!$B$5&gt;0,MIN(D51,Assumptions!$B$5),D51),0)+IF(E51&gt;0,IF(Assumptions!$B$5&gt;0,MIN(G51,Assumptions!$B$5),G51),0)+IF(H51&gt;0,IF(Assumptions!$B$5&gt;0,MIN(J51,Assumptions!$B$5),J51),0)+IF(K51&gt;0,IF(Assumptions!$B$5&gt;0,MIN(M51,Assumptions!$B$5),M51),0)+IF(N51&gt;0,IF(Assumptions!$B$5&gt;0,MIN(P51,Assumptions!$B$5),P51),0))/(IF(B51&gt;0,1,0)+IF(E51&gt;0,1,0)+IF(H51&gt;0,1,0)+IF(K51&gt;0,1,0)+IF(N51&gt;0,1,0)),"")))</f>
        <v/>
      </c>
    </row>
    <row r="52">
      <c r="A52" s="9">
        <f>IF(Assumptions!A59="","",Assumptions!A59)</f>
        <v/>
      </c>
      <c r="B52" s="10">
        <f>IF($A52="","",IF(Assumptions!B59="","",Assumptions!B59))</f>
        <v/>
      </c>
      <c r="C52" s="10">
        <f>IF($A52="","",COUNTIFS('Sales Log'!$A$5:$A$154,"&gt;="&amp;$A$3,'Sales Log'!$A$5:$A$154,"&lt;="&amp;$B$3,'Sales Log'!$B$5:$B$154,$A52,'Sales Log'!$D$5:$D$154,"?*"))</f>
        <v/>
      </c>
      <c r="D52" s="11">
        <f>IF($A52="","",IF(B52&gt;0,IFERROR(C52/B52,0),""))</f>
        <v/>
      </c>
      <c r="E52" s="10">
        <f>IF($A52="","",IF(Assumptions!C59="","",Assumptions!C59))</f>
        <v/>
      </c>
      <c r="F52" s="10">
        <f>IF($A52="","",COUNTIFS('Sales Log'!$A$5:$A$154,"&gt;="&amp;$A$3,'Sales Log'!$A$5:$A$154,"&lt;="&amp;$B$3,'Sales Log'!$B$5:$B$154,$A52,'Sales Log'!$D$5:$D$154,"Quote"))</f>
        <v/>
      </c>
      <c r="G52" s="11">
        <f>IF($A52="","",IF(E52&gt;0,IFERROR(F52/E52,0),""))</f>
        <v/>
      </c>
      <c r="H52" s="10">
        <f>IF($A52="","",IF(Assumptions!D59="","",Assumptions!D59))</f>
        <v/>
      </c>
      <c r="I52" s="10">
        <f>IF($A52="","",COUNTIFS('Sales Log'!$A$5:$A$154,"&gt;="&amp;$A$3,'Sales Log'!$A$5:$A$154,"&lt;="&amp;$B$3,'Sales Log'!$B$5:$B$154,$A52,'Sales Log'!$D$5:$D$154,"Bound Sale",'Sales Log'!$G$5:$G$154,"Bound"))</f>
        <v/>
      </c>
      <c r="J52" s="11">
        <f>IF($A52="","",IF(H52&gt;0,IFERROR(I52/H52,0),""))</f>
        <v/>
      </c>
      <c r="K52" s="33">
        <f>IF($A52="","",IF(Assumptions!E59="","",Assumptions!E59))</f>
        <v/>
      </c>
      <c r="L52" s="33">
        <f>IF($A52="","",IFERROR(SUMIFS('Sales Log'!$H$5:$H$154,'Sales Log'!$A$5:$A$154,"&gt;="&amp;$A$3,'Sales Log'!$A$5:$A$154,"&lt;="&amp;$B$3,'Sales Log'!$B$5:$B$154,$A52,'Sales Log'!$D$5:$D$154,"Bound Sale",'Sales Log'!$G$5:$G$154,"Bound"),0))</f>
        <v/>
      </c>
      <c r="M52" s="11">
        <f>IF($A52="","",IF(K52&gt;0,IFERROR(L52/K52,0),""))</f>
        <v/>
      </c>
      <c r="N52" s="33">
        <f>IF($A52="","",IF(Assumptions!F59="","",Assumptions!F59))</f>
        <v/>
      </c>
      <c r="O52" s="33">
        <f>IF($A52="","",IFERROR(SUMIFS('Sales Log'!$I$5:$I$154,'Sales Log'!$A$5:$A$154,"&gt;="&amp;$A$3,'Sales Log'!$A$5:$A$154,"&lt;="&amp;$B$3,'Sales Log'!$B$5:$B$154,$A52,'Sales Log'!$D$5:$D$154,"Bound Sale",'Sales Log'!$G$5:$G$154,"Bound"),0))</f>
        <v/>
      </c>
      <c r="P52" s="11">
        <f>IF($A52="","",IF(N52&gt;0,IFERROR(O52/N52,0),""))</f>
        <v/>
      </c>
      <c r="Q52" s="11">
        <f>IF($A52="","",IF((IF(B52&gt;0,1,0)+IF(E52&gt;0,1,0)+IF(H52&gt;0,1,0)+IF(K52&gt;0,1,0)+IF(N52&gt;0,1,0))=0,"",IFERROR((IF(B52&gt;0,IF(Assumptions!$B$5&gt;0,MIN(D52,Assumptions!$B$5),D52),0)+IF(E52&gt;0,IF(Assumptions!$B$5&gt;0,MIN(G52,Assumptions!$B$5),G52),0)+IF(H52&gt;0,IF(Assumptions!$B$5&gt;0,MIN(J52,Assumptions!$B$5),J52),0)+IF(K52&gt;0,IF(Assumptions!$B$5&gt;0,MIN(M52,Assumptions!$B$5),M52),0)+IF(N52&gt;0,IF(Assumptions!$B$5&gt;0,MIN(P52,Assumptions!$B$5),P52),0))/(IF(B52&gt;0,1,0)+IF(E52&gt;0,1,0)+IF(H52&gt;0,1,0)+IF(K52&gt;0,1,0)+IF(N52&gt;0,1,0)),"")))</f>
        <v/>
      </c>
    </row>
    <row r="53">
      <c r="A53" s="13">
        <f>IF(Assumptions!A60="","",Assumptions!A60)</f>
        <v/>
      </c>
      <c r="B53" s="14">
        <f>IF($A53="","",IF(Assumptions!B60="","",Assumptions!B60))</f>
        <v/>
      </c>
      <c r="C53" s="14">
        <f>IF($A53="","",COUNTIFS('Sales Log'!$A$5:$A$154,"&gt;="&amp;$A$3,'Sales Log'!$A$5:$A$154,"&lt;="&amp;$B$3,'Sales Log'!$B$5:$B$154,$A53,'Sales Log'!$D$5:$D$154,"?*"))</f>
        <v/>
      </c>
      <c r="D53" s="15">
        <f>IF($A53="","",IF(B53&gt;0,IFERROR(C53/B53,0),""))</f>
        <v/>
      </c>
      <c r="E53" s="14">
        <f>IF($A53="","",IF(Assumptions!C60="","",Assumptions!C60))</f>
        <v/>
      </c>
      <c r="F53" s="14">
        <f>IF($A53="","",COUNTIFS('Sales Log'!$A$5:$A$154,"&gt;="&amp;$A$3,'Sales Log'!$A$5:$A$154,"&lt;="&amp;$B$3,'Sales Log'!$B$5:$B$154,$A53,'Sales Log'!$D$5:$D$154,"Quote"))</f>
        <v/>
      </c>
      <c r="G53" s="15">
        <f>IF($A53="","",IF(E53&gt;0,IFERROR(F53/E53,0),""))</f>
        <v/>
      </c>
      <c r="H53" s="14">
        <f>IF($A53="","",IF(Assumptions!D60="","",Assumptions!D60))</f>
        <v/>
      </c>
      <c r="I53" s="14">
        <f>IF($A53="","",COUNTIFS('Sales Log'!$A$5:$A$154,"&gt;="&amp;$A$3,'Sales Log'!$A$5:$A$154,"&lt;="&amp;$B$3,'Sales Log'!$B$5:$B$154,$A53,'Sales Log'!$D$5:$D$154,"Bound Sale",'Sales Log'!$G$5:$G$154,"Bound"))</f>
        <v/>
      </c>
      <c r="J53" s="15">
        <f>IF($A53="","",IF(H53&gt;0,IFERROR(I53/H53,0),""))</f>
        <v/>
      </c>
      <c r="K53" s="34">
        <f>IF($A53="","",IF(Assumptions!E60="","",Assumptions!E60))</f>
        <v/>
      </c>
      <c r="L53" s="34">
        <f>IF($A53="","",IFERROR(SUMIFS('Sales Log'!$H$5:$H$154,'Sales Log'!$A$5:$A$154,"&gt;="&amp;$A$3,'Sales Log'!$A$5:$A$154,"&lt;="&amp;$B$3,'Sales Log'!$B$5:$B$154,$A53,'Sales Log'!$D$5:$D$154,"Bound Sale",'Sales Log'!$G$5:$G$154,"Bound"),0))</f>
        <v/>
      </c>
      <c r="M53" s="15">
        <f>IF($A53="","",IF(K53&gt;0,IFERROR(L53/K53,0),""))</f>
        <v/>
      </c>
      <c r="N53" s="34">
        <f>IF($A53="","",IF(Assumptions!F60="","",Assumptions!F60))</f>
        <v/>
      </c>
      <c r="O53" s="34">
        <f>IF($A53="","",IFERROR(SUMIFS('Sales Log'!$I$5:$I$154,'Sales Log'!$A$5:$A$154,"&gt;="&amp;$A$3,'Sales Log'!$A$5:$A$154,"&lt;="&amp;$B$3,'Sales Log'!$B$5:$B$154,$A53,'Sales Log'!$D$5:$D$154,"Bound Sale",'Sales Log'!$G$5:$G$154,"Bound"),0))</f>
        <v/>
      </c>
      <c r="P53" s="15">
        <f>IF($A53="","",IF(N53&gt;0,IFERROR(O53/N53,0),""))</f>
        <v/>
      </c>
      <c r="Q53" s="15">
        <f>IF($A53="","",IF((IF(B53&gt;0,1,0)+IF(E53&gt;0,1,0)+IF(H53&gt;0,1,0)+IF(K53&gt;0,1,0)+IF(N53&gt;0,1,0))=0,"",IFERROR((IF(B53&gt;0,IF(Assumptions!$B$5&gt;0,MIN(D53,Assumptions!$B$5),D53),0)+IF(E53&gt;0,IF(Assumptions!$B$5&gt;0,MIN(G53,Assumptions!$B$5),G53),0)+IF(H53&gt;0,IF(Assumptions!$B$5&gt;0,MIN(J53,Assumptions!$B$5),J53),0)+IF(K53&gt;0,IF(Assumptions!$B$5&gt;0,MIN(M53,Assumptions!$B$5),M53),0)+IF(N53&gt;0,IF(Assumptions!$B$5&gt;0,MIN(P53,Assumptions!$B$5),P53),0))/(IF(B53&gt;0,1,0)+IF(E53&gt;0,1,0)+IF(H53&gt;0,1,0)+IF(K53&gt;0,1,0)+IF(N53&gt;0,1,0)),"")))</f>
        <v/>
      </c>
    </row>
    <row r="54">
      <c r="A54" s="9">
        <f>IF(Assumptions!A61="","",Assumptions!A61)</f>
        <v/>
      </c>
      <c r="B54" s="10">
        <f>IF($A54="","",IF(Assumptions!B61="","",Assumptions!B61))</f>
        <v/>
      </c>
      <c r="C54" s="10">
        <f>IF($A54="","",COUNTIFS('Sales Log'!$A$5:$A$154,"&gt;="&amp;$A$3,'Sales Log'!$A$5:$A$154,"&lt;="&amp;$B$3,'Sales Log'!$B$5:$B$154,$A54,'Sales Log'!$D$5:$D$154,"?*"))</f>
        <v/>
      </c>
      <c r="D54" s="11">
        <f>IF($A54="","",IF(B54&gt;0,IFERROR(C54/B54,0),""))</f>
        <v/>
      </c>
      <c r="E54" s="10">
        <f>IF($A54="","",IF(Assumptions!C61="","",Assumptions!C61))</f>
        <v/>
      </c>
      <c r="F54" s="10">
        <f>IF($A54="","",COUNTIFS('Sales Log'!$A$5:$A$154,"&gt;="&amp;$A$3,'Sales Log'!$A$5:$A$154,"&lt;="&amp;$B$3,'Sales Log'!$B$5:$B$154,$A54,'Sales Log'!$D$5:$D$154,"Quote"))</f>
        <v/>
      </c>
      <c r="G54" s="11">
        <f>IF($A54="","",IF(E54&gt;0,IFERROR(F54/E54,0),""))</f>
        <v/>
      </c>
      <c r="H54" s="10">
        <f>IF($A54="","",IF(Assumptions!D61="","",Assumptions!D61))</f>
        <v/>
      </c>
      <c r="I54" s="10">
        <f>IF($A54="","",COUNTIFS('Sales Log'!$A$5:$A$154,"&gt;="&amp;$A$3,'Sales Log'!$A$5:$A$154,"&lt;="&amp;$B$3,'Sales Log'!$B$5:$B$154,$A54,'Sales Log'!$D$5:$D$154,"Bound Sale",'Sales Log'!$G$5:$G$154,"Bound"))</f>
        <v/>
      </c>
      <c r="J54" s="11">
        <f>IF($A54="","",IF(H54&gt;0,IFERROR(I54/H54,0),""))</f>
        <v/>
      </c>
      <c r="K54" s="33">
        <f>IF($A54="","",IF(Assumptions!E61="","",Assumptions!E61))</f>
        <v/>
      </c>
      <c r="L54" s="33">
        <f>IF($A54="","",IFERROR(SUMIFS('Sales Log'!$H$5:$H$154,'Sales Log'!$A$5:$A$154,"&gt;="&amp;$A$3,'Sales Log'!$A$5:$A$154,"&lt;="&amp;$B$3,'Sales Log'!$B$5:$B$154,$A54,'Sales Log'!$D$5:$D$154,"Bound Sale",'Sales Log'!$G$5:$G$154,"Bound"),0))</f>
        <v/>
      </c>
      <c r="M54" s="11">
        <f>IF($A54="","",IF(K54&gt;0,IFERROR(L54/K54,0),""))</f>
        <v/>
      </c>
      <c r="N54" s="33">
        <f>IF($A54="","",IF(Assumptions!F61="","",Assumptions!F61))</f>
        <v/>
      </c>
      <c r="O54" s="33">
        <f>IF($A54="","",IFERROR(SUMIFS('Sales Log'!$I$5:$I$154,'Sales Log'!$A$5:$A$154,"&gt;="&amp;$A$3,'Sales Log'!$A$5:$A$154,"&lt;="&amp;$B$3,'Sales Log'!$B$5:$B$154,$A54,'Sales Log'!$D$5:$D$154,"Bound Sale",'Sales Log'!$G$5:$G$154,"Bound"),0))</f>
        <v/>
      </c>
      <c r="P54" s="11">
        <f>IF($A54="","",IF(N54&gt;0,IFERROR(O54/N54,0),""))</f>
        <v/>
      </c>
      <c r="Q54" s="11">
        <f>IF($A54="","",IF((IF(B54&gt;0,1,0)+IF(E54&gt;0,1,0)+IF(H54&gt;0,1,0)+IF(K54&gt;0,1,0)+IF(N54&gt;0,1,0))=0,"",IFERROR((IF(B54&gt;0,IF(Assumptions!$B$5&gt;0,MIN(D54,Assumptions!$B$5),D54),0)+IF(E54&gt;0,IF(Assumptions!$B$5&gt;0,MIN(G54,Assumptions!$B$5),G54),0)+IF(H54&gt;0,IF(Assumptions!$B$5&gt;0,MIN(J54,Assumptions!$B$5),J54),0)+IF(K54&gt;0,IF(Assumptions!$B$5&gt;0,MIN(M54,Assumptions!$B$5),M54),0)+IF(N54&gt;0,IF(Assumptions!$B$5&gt;0,MIN(P54,Assumptions!$B$5),P54),0))/(IF(B54&gt;0,1,0)+IF(E54&gt;0,1,0)+IF(H54&gt;0,1,0)+IF(K54&gt;0,1,0)+IF(N54&gt;0,1,0)),"")))</f>
        <v/>
      </c>
    </row>
    <row r="55">
      <c r="A55" s="13">
        <f>IF(Assumptions!A62="","",Assumptions!A62)</f>
        <v/>
      </c>
      <c r="B55" s="14">
        <f>IF($A55="","",IF(Assumptions!B62="","",Assumptions!B62))</f>
        <v/>
      </c>
      <c r="C55" s="14">
        <f>IF($A55="","",COUNTIFS('Sales Log'!$A$5:$A$154,"&gt;="&amp;$A$3,'Sales Log'!$A$5:$A$154,"&lt;="&amp;$B$3,'Sales Log'!$B$5:$B$154,$A55,'Sales Log'!$D$5:$D$154,"?*"))</f>
        <v/>
      </c>
      <c r="D55" s="15">
        <f>IF($A55="","",IF(B55&gt;0,IFERROR(C55/B55,0),""))</f>
        <v/>
      </c>
      <c r="E55" s="14">
        <f>IF($A55="","",IF(Assumptions!C62="","",Assumptions!C62))</f>
        <v/>
      </c>
      <c r="F55" s="14">
        <f>IF($A55="","",COUNTIFS('Sales Log'!$A$5:$A$154,"&gt;="&amp;$A$3,'Sales Log'!$A$5:$A$154,"&lt;="&amp;$B$3,'Sales Log'!$B$5:$B$154,$A55,'Sales Log'!$D$5:$D$154,"Quote"))</f>
        <v/>
      </c>
      <c r="G55" s="15">
        <f>IF($A55="","",IF(E55&gt;0,IFERROR(F55/E55,0),""))</f>
        <v/>
      </c>
      <c r="H55" s="14">
        <f>IF($A55="","",IF(Assumptions!D62="","",Assumptions!D62))</f>
        <v/>
      </c>
      <c r="I55" s="14">
        <f>IF($A55="","",COUNTIFS('Sales Log'!$A$5:$A$154,"&gt;="&amp;$A$3,'Sales Log'!$A$5:$A$154,"&lt;="&amp;$B$3,'Sales Log'!$B$5:$B$154,$A55,'Sales Log'!$D$5:$D$154,"Bound Sale",'Sales Log'!$G$5:$G$154,"Bound"))</f>
        <v/>
      </c>
      <c r="J55" s="15">
        <f>IF($A55="","",IF(H55&gt;0,IFERROR(I55/H55,0),""))</f>
        <v/>
      </c>
      <c r="K55" s="34">
        <f>IF($A55="","",IF(Assumptions!E62="","",Assumptions!E62))</f>
        <v/>
      </c>
      <c r="L55" s="34">
        <f>IF($A55="","",IFERROR(SUMIFS('Sales Log'!$H$5:$H$154,'Sales Log'!$A$5:$A$154,"&gt;="&amp;$A$3,'Sales Log'!$A$5:$A$154,"&lt;="&amp;$B$3,'Sales Log'!$B$5:$B$154,$A55,'Sales Log'!$D$5:$D$154,"Bound Sale",'Sales Log'!$G$5:$G$154,"Bound"),0))</f>
        <v/>
      </c>
      <c r="M55" s="15">
        <f>IF($A55="","",IF(K55&gt;0,IFERROR(L55/K55,0),""))</f>
        <v/>
      </c>
      <c r="N55" s="34">
        <f>IF($A55="","",IF(Assumptions!F62="","",Assumptions!F62))</f>
        <v/>
      </c>
      <c r="O55" s="34">
        <f>IF($A55="","",IFERROR(SUMIFS('Sales Log'!$I$5:$I$154,'Sales Log'!$A$5:$A$154,"&gt;="&amp;$A$3,'Sales Log'!$A$5:$A$154,"&lt;="&amp;$B$3,'Sales Log'!$B$5:$B$154,$A55,'Sales Log'!$D$5:$D$154,"Bound Sale",'Sales Log'!$G$5:$G$154,"Bound"),0))</f>
        <v/>
      </c>
      <c r="P55" s="15">
        <f>IF($A55="","",IF(N55&gt;0,IFERROR(O55/N55,0),""))</f>
        <v/>
      </c>
      <c r="Q55" s="15">
        <f>IF($A55="","",IF((IF(B55&gt;0,1,0)+IF(E55&gt;0,1,0)+IF(H55&gt;0,1,0)+IF(K55&gt;0,1,0)+IF(N55&gt;0,1,0))=0,"",IFERROR((IF(B55&gt;0,IF(Assumptions!$B$5&gt;0,MIN(D55,Assumptions!$B$5),D55),0)+IF(E55&gt;0,IF(Assumptions!$B$5&gt;0,MIN(G55,Assumptions!$B$5),G55),0)+IF(H55&gt;0,IF(Assumptions!$B$5&gt;0,MIN(J55,Assumptions!$B$5),J55),0)+IF(K55&gt;0,IF(Assumptions!$B$5&gt;0,MIN(M55,Assumptions!$B$5),M55),0)+IF(N55&gt;0,IF(Assumptions!$B$5&gt;0,MIN(P55,Assumptions!$B$5),P55),0))/(IF(B55&gt;0,1,0)+IF(E55&gt;0,1,0)+IF(H55&gt;0,1,0)+IF(K55&gt;0,1,0)+IF(N55&gt;0,1,0)),"")))</f>
        <v/>
      </c>
    </row>
    <row r="56">
      <c r="A56" s="9">
        <f>IF(Assumptions!A63="","",Assumptions!A63)</f>
        <v/>
      </c>
      <c r="B56" s="10">
        <f>IF($A56="","",IF(Assumptions!B63="","",Assumptions!B63))</f>
        <v/>
      </c>
      <c r="C56" s="10">
        <f>IF($A56="","",COUNTIFS('Sales Log'!$A$5:$A$154,"&gt;="&amp;$A$3,'Sales Log'!$A$5:$A$154,"&lt;="&amp;$B$3,'Sales Log'!$B$5:$B$154,$A56,'Sales Log'!$D$5:$D$154,"?*"))</f>
        <v/>
      </c>
      <c r="D56" s="11">
        <f>IF($A56="","",IF(B56&gt;0,IFERROR(C56/B56,0),""))</f>
        <v/>
      </c>
      <c r="E56" s="10">
        <f>IF($A56="","",IF(Assumptions!C63="","",Assumptions!C63))</f>
        <v/>
      </c>
      <c r="F56" s="10">
        <f>IF($A56="","",COUNTIFS('Sales Log'!$A$5:$A$154,"&gt;="&amp;$A$3,'Sales Log'!$A$5:$A$154,"&lt;="&amp;$B$3,'Sales Log'!$B$5:$B$154,$A56,'Sales Log'!$D$5:$D$154,"Quote"))</f>
        <v/>
      </c>
      <c r="G56" s="11">
        <f>IF($A56="","",IF(E56&gt;0,IFERROR(F56/E56,0),""))</f>
        <v/>
      </c>
      <c r="H56" s="10">
        <f>IF($A56="","",IF(Assumptions!D63="","",Assumptions!D63))</f>
        <v/>
      </c>
      <c r="I56" s="10">
        <f>IF($A56="","",COUNTIFS('Sales Log'!$A$5:$A$154,"&gt;="&amp;$A$3,'Sales Log'!$A$5:$A$154,"&lt;="&amp;$B$3,'Sales Log'!$B$5:$B$154,$A56,'Sales Log'!$D$5:$D$154,"Bound Sale",'Sales Log'!$G$5:$G$154,"Bound"))</f>
        <v/>
      </c>
      <c r="J56" s="11">
        <f>IF($A56="","",IF(H56&gt;0,IFERROR(I56/H56,0),""))</f>
        <v/>
      </c>
      <c r="K56" s="33">
        <f>IF($A56="","",IF(Assumptions!E63="","",Assumptions!E63))</f>
        <v/>
      </c>
      <c r="L56" s="33">
        <f>IF($A56="","",IFERROR(SUMIFS('Sales Log'!$H$5:$H$154,'Sales Log'!$A$5:$A$154,"&gt;="&amp;$A$3,'Sales Log'!$A$5:$A$154,"&lt;="&amp;$B$3,'Sales Log'!$B$5:$B$154,$A56,'Sales Log'!$D$5:$D$154,"Bound Sale",'Sales Log'!$G$5:$G$154,"Bound"),0))</f>
        <v/>
      </c>
      <c r="M56" s="11">
        <f>IF($A56="","",IF(K56&gt;0,IFERROR(L56/K56,0),""))</f>
        <v/>
      </c>
      <c r="N56" s="33">
        <f>IF($A56="","",IF(Assumptions!F63="","",Assumptions!F63))</f>
        <v/>
      </c>
      <c r="O56" s="33">
        <f>IF($A56="","",IFERROR(SUMIFS('Sales Log'!$I$5:$I$154,'Sales Log'!$A$5:$A$154,"&gt;="&amp;$A$3,'Sales Log'!$A$5:$A$154,"&lt;="&amp;$B$3,'Sales Log'!$B$5:$B$154,$A56,'Sales Log'!$D$5:$D$154,"Bound Sale",'Sales Log'!$G$5:$G$154,"Bound"),0))</f>
        <v/>
      </c>
      <c r="P56" s="11">
        <f>IF($A56="","",IF(N56&gt;0,IFERROR(O56/N56,0),""))</f>
        <v/>
      </c>
      <c r="Q56" s="11">
        <f>IF($A56="","",IF((IF(B56&gt;0,1,0)+IF(E56&gt;0,1,0)+IF(H56&gt;0,1,0)+IF(K56&gt;0,1,0)+IF(N56&gt;0,1,0))=0,"",IFERROR((IF(B56&gt;0,IF(Assumptions!$B$5&gt;0,MIN(D56,Assumptions!$B$5),D56),0)+IF(E56&gt;0,IF(Assumptions!$B$5&gt;0,MIN(G56,Assumptions!$B$5),G56),0)+IF(H56&gt;0,IF(Assumptions!$B$5&gt;0,MIN(J56,Assumptions!$B$5),J56),0)+IF(K56&gt;0,IF(Assumptions!$B$5&gt;0,MIN(M56,Assumptions!$B$5),M56),0)+IF(N56&gt;0,IF(Assumptions!$B$5&gt;0,MIN(P56,Assumptions!$B$5),P56),0))/(IF(B56&gt;0,1,0)+IF(E56&gt;0,1,0)+IF(H56&gt;0,1,0)+IF(K56&gt;0,1,0)+IF(N56&gt;0,1,0)),"")))</f>
        <v/>
      </c>
    </row>
    <row r="57">
      <c r="A57" s="13">
        <f>IF(Assumptions!A64="","",Assumptions!A64)</f>
        <v/>
      </c>
      <c r="B57" s="14">
        <f>IF($A57="","",IF(Assumptions!B64="","",Assumptions!B64))</f>
        <v/>
      </c>
      <c r="C57" s="14">
        <f>IF($A57="","",COUNTIFS('Sales Log'!$A$5:$A$154,"&gt;="&amp;$A$3,'Sales Log'!$A$5:$A$154,"&lt;="&amp;$B$3,'Sales Log'!$B$5:$B$154,$A57,'Sales Log'!$D$5:$D$154,"?*"))</f>
        <v/>
      </c>
      <c r="D57" s="15">
        <f>IF($A57="","",IF(B57&gt;0,IFERROR(C57/B57,0),""))</f>
        <v/>
      </c>
      <c r="E57" s="14">
        <f>IF($A57="","",IF(Assumptions!C64="","",Assumptions!C64))</f>
        <v/>
      </c>
      <c r="F57" s="14">
        <f>IF($A57="","",COUNTIFS('Sales Log'!$A$5:$A$154,"&gt;="&amp;$A$3,'Sales Log'!$A$5:$A$154,"&lt;="&amp;$B$3,'Sales Log'!$B$5:$B$154,$A57,'Sales Log'!$D$5:$D$154,"Quote"))</f>
        <v/>
      </c>
      <c r="G57" s="15">
        <f>IF($A57="","",IF(E57&gt;0,IFERROR(F57/E57,0),""))</f>
        <v/>
      </c>
      <c r="H57" s="14">
        <f>IF($A57="","",IF(Assumptions!D64="","",Assumptions!D64))</f>
        <v/>
      </c>
      <c r="I57" s="14">
        <f>IF($A57="","",COUNTIFS('Sales Log'!$A$5:$A$154,"&gt;="&amp;$A$3,'Sales Log'!$A$5:$A$154,"&lt;="&amp;$B$3,'Sales Log'!$B$5:$B$154,$A57,'Sales Log'!$D$5:$D$154,"Bound Sale",'Sales Log'!$G$5:$G$154,"Bound"))</f>
        <v/>
      </c>
      <c r="J57" s="15">
        <f>IF($A57="","",IF(H57&gt;0,IFERROR(I57/H57,0),""))</f>
        <v/>
      </c>
      <c r="K57" s="34">
        <f>IF($A57="","",IF(Assumptions!E64="","",Assumptions!E64))</f>
        <v/>
      </c>
      <c r="L57" s="34">
        <f>IF($A57="","",IFERROR(SUMIFS('Sales Log'!$H$5:$H$154,'Sales Log'!$A$5:$A$154,"&gt;="&amp;$A$3,'Sales Log'!$A$5:$A$154,"&lt;="&amp;$B$3,'Sales Log'!$B$5:$B$154,$A57,'Sales Log'!$D$5:$D$154,"Bound Sale",'Sales Log'!$G$5:$G$154,"Bound"),0))</f>
        <v/>
      </c>
      <c r="M57" s="15">
        <f>IF($A57="","",IF(K57&gt;0,IFERROR(L57/K57,0),""))</f>
        <v/>
      </c>
      <c r="N57" s="34">
        <f>IF($A57="","",IF(Assumptions!F64="","",Assumptions!F64))</f>
        <v/>
      </c>
      <c r="O57" s="34">
        <f>IF($A57="","",IFERROR(SUMIFS('Sales Log'!$I$5:$I$154,'Sales Log'!$A$5:$A$154,"&gt;="&amp;$A$3,'Sales Log'!$A$5:$A$154,"&lt;="&amp;$B$3,'Sales Log'!$B$5:$B$154,$A57,'Sales Log'!$D$5:$D$154,"Bound Sale",'Sales Log'!$G$5:$G$154,"Bound"),0))</f>
        <v/>
      </c>
      <c r="P57" s="15">
        <f>IF($A57="","",IF(N57&gt;0,IFERROR(O57/N57,0),""))</f>
        <v/>
      </c>
      <c r="Q57" s="15">
        <f>IF($A57="","",IF((IF(B57&gt;0,1,0)+IF(E57&gt;0,1,0)+IF(H57&gt;0,1,0)+IF(K57&gt;0,1,0)+IF(N57&gt;0,1,0))=0,"",IFERROR((IF(B57&gt;0,IF(Assumptions!$B$5&gt;0,MIN(D57,Assumptions!$B$5),D57),0)+IF(E57&gt;0,IF(Assumptions!$B$5&gt;0,MIN(G57,Assumptions!$B$5),G57),0)+IF(H57&gt;0,IF(Assumptions!$B$5&gt;0,MIN(J57,Assumptions!$B$5),J57),0)+IF(K57&gt;0,IF(Assumptions!$B$5&gt;0,MIN(M57,Assumptions!$B$5),M57),0)+IF(N57&gt;0,IF(Assumptions!$B$5&gt;0,MIN(P57,Assumptions!$B$5),P57),0))/(IF(B57&gt;0,1,0)+IF(E57&gt;0,1,0)+IF(H57&gt;0,1,0)+IF(K57&gt;0,1,0)+IF(N57&gt;0,1,0)),"")))</f>
        <v/>
      </c>
    </row>
    <row r="58">
      <c r="A58" s="9">
        <f>IF(Assumptions!A65="","",Assumptions!A65)</f>
        <v/>
      </c>
      <c r="B58" s="10">
        <f>IF($A58="","",IF(Assumptions!B65="","",Assumptions!B65))</f>
        <v/>
      </c>
      <c r="C58" s="10">
        <f>IF($A58="","",COUNTIFS('Sales Log'!$A$5:$A$154,"&gt;="&amp;$A$3,'Sales Log'!$A$5:$A$154,"&lt;="&amp;$B$3,'Sales Log'!$B$5:$B$154,$A58,'Sales Log'!$D$5:$D$154,"?*"))</f>
        <v/>
      </c>
      <c r="D58" s="11">
        <f>IF($A58="","",IF(B58&gt;0,IFERROR(C58/B58,0),""))</f>
        <v/>
      </c>
      <c r="E58" s="10">
        <f>IF($A58="","",IF(Assumptions!C65="","",Assumptions!C65))</f>
        <v/>
      </c>
      <c r="F58" s="10">
        <f>IF($A58="","",COUNTIFS('Sales Log'!$A$5:$A$154,"&gt;="&amp;$A$3,'Sales Log'!$A$5:$A$154,"&lt;="&amp;$B$3,'Sales Log'!$B$5:$B$154,$A58,'Sales Log'!$D$5:$D$154,"Quote"))</f>
        <v/>
      </c>
      <c r="G58" s="11">
        <f>IF($A58="","",IF(E58&gt;0,IFERROR(F58/E58,0),""))</f>
        <v/>
      </c>
      <c r="H58" s="10">
        <f>IF($A58="","",IF(Assumptions!D65="","",Assumptions!D65))</f>
        <v/>
      </c>
      <c r="I58" s="10">
        <f>IF($A58="","",COUNTIFS('Sales Log'!$A$5:$A$154,"&gt;="&amp;$A$3,'Sales Log'!$A$5:$A$154,"&lt;="&amp;$B$3,'Sales Log'!$B$5:$B$154,$A58,'Sales Log'!$D$5:$D$154,"Bound Sale",'Sales Log'!$G$5:$G$154,"Bound"))</f>
        <v/>
      </c>
      <c r="J58" s="11">
        <f>IF($A58="","",IF(H58&gt;0,IFERROR(I58/H58,0),""))</f>
        <v/>
      </c>
      <c r="K58" s="33">
        <f>IF($A58="","",IF(Assumptions!E65="","",Assumptions!E65))</f>
        <v/>
      </c>
      <c r="L58" s="33">
        <f>IF($A58="","",IFERROR(SUMIFS('Sales Log'!$H$5:$H$154,'Sales Log'!$A$5:$A$154,"&gt;="&amp;$A$3,'Sales Log'!$A$5:$A$154,"&lt;="&amp;$B$3,'Sales Log'!$B$5:$B$154,$A58,'Sales Log'!$D$5:$D$154,"Bound Sale",'Sales Log'!$G$5:$G$154,"Bound"),0))</f>
        <v/>
      </c>
      <c r="M58" s="11">
        <f>IF($A58="","",IF(K58&gt;0,IFERROR(L58/K58,0),""))</f>
        <v/>
      </c>
      <c r="N58" s="33">
        <f>IF($A58="","",IF(Assumptions!F65="","",Assumptions!F65))</f>
        <v/>
      </c>
      <c r="O58" s="33">
        <f>IF($A58="","",IFERROR(SUMIFS('Sales Log'!$I$5:$I$154,'Sales Log'!$A$5:$A$154,"&gt;="&amp;$A$3,'Sales Log'!$A$5:$A$154,"&lt;="&amp;$B$3,'Sales Log'!$B$5:$B$154,$A58,'Sales Log'!$D$5:$D$154,"Bound Sale",'Sales Log'!$G$5:$G$154,"Bound"),0))</f>
        <v/>
      </c>
      <c r="P58" s="11">
        <f>IF($A58="","",IF(N58&gt;0,IFERROR(O58/N58,0),""))</f>
        <v/>
      </c>
      <c r="Q58" s="11">
        <f>IF($A58="","",IF((IF(B58&gt;0,1,0)+IF(E58&gt;0,1,0)+IF(H58&gt;0,1,0)+IF(K58&gt;0,1,0)+IF(N58&gt;0,1,0))=0,"",IFERROR((IF(B58&gt;0,IF(Assumptions!$B$5&gt;0,MIN(D58,Assumptions!$B$5),D58),0)+IF(E58&gt;0,IF(Assumptions!$B$5&gt;0,MIN(G58,Assumptions!$B$5),G58),0)+IF(H58&gt;0,IF(Assumptions!$B$5&gt;0,MIN(J58,Assumptions!$B$5),J58),0)+IF(K58&gt;0,IF(Assumptions!$B$5&gt;0,MIN(M58,Assumptions!$B$5),M58),0)+IF(N58&gt;0,IF(Assumptions!$B$5&gt;0,MIN(P58,Assumptions!$B$5),P58),0))/(IF(B58&gt;0,1,0)+IF(E58&gt;0,1,0)+IF(H58&gt;0,1,0)+IF(K58&gt;0,1,0)+IF(N58&gt;0,1,0)),"")))</f>
        <v/>
      </c>
    </row>
    <row r="59">
      <c r="A59" s="13">
        <f>IF(Assumptions!A66="","",Assumptions!A66)</f>
        <v/>
      </c>
      <c r="B59" s="14">
        <f>IF($A59="","",IF(Assumptions!B66="","",Assumptions!B66))</f>
        <v/>
      </c>
      <c r="C59" s="14">
        <f>IF($A59="","",COUNTIFS('Sales Log'!$A$5:$A$154,"&gt;="&amp;$A$3,'Sales Log'!$A$5:$A$154,"&lt;="&amp;$B$3,'Sales Log'!$B$5:$B$154,$A59,'Sales Log'!$D$5:$D$154,"?*"))</f>
        <v/>
      </c>
      <c r="D59" s="15">
        <f>IF($A59="","",IF(B59&gt;0,IFERROR(C59/B59,0),""))</f>
        <v/>
      </c>
      <c r="E59" s="14">
        <f>IF($A59="","",IF(Assumptions!C66="","",Assumptions!C66))</f>
        <v/>
      </c>
      <c r="F59" s="14">
        <f>IF($A59="","",COUNTIFS('Sales Log'!$A$5:$A$154,"&gt;="&amp;$A$3,'Sales Log'!$A$5:$A$154,"&lt;="&amp;$B$3,'Sales Log'!$B$5:$B$154,$A59,'Sales Log'!$D$5:$D$154,"Quote"))</f>
        <v/>
      </c>
      <c r="G59" s="15">
        <f>IF($A59="","",IF(E59&gt;0,IFERROR(F59/E59,0),""))</f>
        <v/>
      </c>
      <c r="H59" s="14">
        <f>IF($A59="","",IF(Assumptions!D66="","",Assumptions!D66))</f>
        <v/>
      </c>
      <c r="I59" s="14">
        <f>IF($A59="","",COUNTIFS('Sales Log'!$A$5:$A$154,"&gt;="&amp;$A$3,'Sales Log'!$A$5:$A$154,"&lt;="&amp;$B$3,'Sales Log'!$B$5:$B$154,$A59,'Sales Log'!$D$5:$D$154,"Bound Sale",'Sales Log'!$G$5:$G$154,"Bound"))</f>
        <v/>
      </c>
      <c r="J59" s="15">
        <f>IF($A59="","",IF(H59&gt;0,IFERROR(I59/H59,0),""))</f>
        <v/>
      </c>
      <c r="K59" s="34">
        <f>IF($A59="","",IF(Assumptions!E66="","",Assumptions!E66))</f>
        <v/>
      </c>
      <c r="L59" s="34">
        <f>IF($A59="","",IFERROR(SUMIFS('Sales Log'!$H$5:$H$154,'Sales Log'!$A$5:$A$154,"&gt;="&amp;$A$3,'Sales Log'!$A$5:$A$154,"&lt;="&amp;$B$3,'Sales Log'!$B$5:$B$154,$A59,'Sales Log'!$D$5:$D$154,"Bound Sale",'Sales Log'!$G$5:$G$154,"Bound"),0))</f>
        <v/>
      </c>
      <c r="M59" s="15">
        <f>IF($A59="","",IF(K59&gt;0,IFERROR(L59/K59,0),""))</f>
        <v/>
      </c>
      <c r="N59" s="34">
        <f>IF($A59="","",IF(Assumptions!F66="","",Assumptions!F66))</f>
        <v/>
      </c>
      <c r="O59" s="34">
        <f>IF($A59="","",IFERROR(SUMIFS('Sales Log'!$I$5:$I$154,'Sales Log'!$A$5:$A$154,"&gt;="&amp;$A$3,'Sales Log'!$A$5:$A$154,"&lt;="&amp;$B$3,'Sales Log'!$B$5:$B$154,$A59,'Sales Log'!$D$5:$D$154,"Bound Sale",'Sales Log'!$G$5:$G$154,"Bound"),0))</f>
        <v/>
      </c>
      <c r="P59" s="15">
        <f>IF($A59="","",IF(N59&gt;0,IFERROR(O59/N59,0),""))</f>
        <v/>
      </c>
      <c r="Q59" s="15">
        <f>IF($A59="","",IF((IF(B59&gt;0,1,0)+IF(E59&gt;0,1,0)+IF(H59&gt;0,1,0)+IF(K59&gt;0,1,0)+IF(N59&gt;0,1,0))=0,"",IFERROR((IF(B59&gt;0,IF(Assumptions!$B$5&gt;0,MIN(D59,Assumptions!$B$5),D59),0)+IF(E59&gt;0,IF(Assumptions!$B$5&gt;0,MIN(G59,Assumptions!$B$5),G59),0)+IF(H59&gt;0,IF(Assumptions!$B$5&gt;0,MIN(J59,Assumptions!$B$5),J59),0)+IF(K59&gt;0,IF(Assumptions!$B$5&gt;0,MIN(M59,Assumptions!$B$5),M59),0)+IF(N59&gt;0,IF(Assumptions!$B$5&gt;0,MIN(P59,Assumptions!$B$5),P59),0))/(IF(B59&gt;0,1,0)+IF(E59&gt;0,1,0)+IF(H59&gt;0,1,0)+IF(K59&gt;0,1,0)+IF(N59&gt;0,1,0)),"")))</f>
        <v/>
      </c>
    </row>
    <row r="60">
      <c r="A60" s="9">
        <f>IF(Assumptions!A67="","",Assumptions!A67)</f>
        <v/>
      </c>
      <c r="B60" s="10">
        <f>IF($A60="","",IF(Assumptions!B67="","",Assumptions!B67))</f>
        <v/>
      </c>
      <c r="C60" s="10">
        <f>IF($A60="","",COUNTIFS('Sales Log'!$A$5:$A$154,"&gt;="&amp;$A$3,'Sales Log'!$A$5:$A$154,"&lt;="&amp;$B$3,'Sales Log'!$B$5:$B$154,$A60,'Sales Log'!$D$5:$D$154,"?*"))</f>
        <v/>
      </c>
      <c r="D60" s="11">
        <f>IF($A60="","",IF(B60&gt;0,IFERROR(C60/B60,0),""))</f>
        <v/>
      </c>
      <c r="E60" s="10">
        <f>IF($A60="","",IF(Assumptions!C67="","",Assumptions!C67))</f>
        <v/>
      </c>
      <c r="F60" s="10">
        <f>IF($A60="","",COUNTIFS('Sales Log'!$A$5:$A$154,"&gt;="&amp;$A$3,'Sales Log'!$A$5:$A$154,"&lt;="&amp;$B$3,'Sales Log'!$B$5:$B$154,$A60,'Sales Log'!$D$5:$D$154,"Quote"))</f>
        <v/>
      </c>
      <c r="G60" s="11">
        <f>IF($A60="","",IF(E60&gt;0,IFERROR(F60/E60,0),""))</f>
        <v/>
      </c>
      <c r="H60" s="10">
        <f>IF($A60="","",IF(Assumptions!D67="","",Assumptions!D67))</f>
        <v/>
      </c>
      <c r="I60" s="10">
        <f>IF($A60="","",COUNTIFS('Sales Log'!$A$5:$A$154,"&gt;="&amp;$A$3,'Sales Log'!$A$5:$A$154,"&lt;="&amp;$B$3,'Sales Log'!$B$5:$B$154,$A60,'Sales Log'!$D$5:$D$154,"Bound Sale",'Sales Log'!$G$5:$G$154,"Bound"))</f>
        <v/>
      </c>
      <c r="J60" s="11">
        <f>IF($A60="","",IF(H60&gt;0,IFERROR(I60/H60,0),""))</f>
        <v/>
      </c>
      <c r="K60" s="33">
        <f>IF($A60="","",IF(Assumptions!E67="","",Assumptions!E67))</f>
        <v/>
      </c>
      <c r="L60" s="33">
        <f>IF($A60="","",IFERROR(SUMIFS('Sales Log'!$H$5:$H$154,'Sales Log'!$A$5:$A$154,"&gt;="&amp;$A$3,'Sales Log'!$A$5:$A$154,"&lt;="&amp;$B$3,'Sales Log'!$B$5:$B$154,$A60,'Sales Log'!$D$5:$D$154,"Bound Sale",'Sales Log'!$G$5:$G$154,"Bound"),0))</f>
        <v/>
      </c>
      <c r="M60" s="11">
        <f>IF($A60="","",IF(K60&gt;0,IFERROR(L60/K60,0),""))</f>
        <v/>
      </c>
      <c r="N60" s="33">
        <f>IF($A60="","",IF(Assumptions!F67="","",Assumptions!F67))</f>
        <v/>
      </c>
      <c r="O60" s="33">
        <f>IF($A60="","",IFERROR(SUMIFS('Sales Log'!$I$5:$I$154,'Sales Log'!$A$5:$A$154,"&gt;="&amp;$A$3,'Sales Log'!$A$5:$A$154,"&lt;="&amp;$B$3,'Sales Log'!$B$5:$B$154,$A60,'Sales Log'!$D$5:$D$154,"Bound Sale",'Sales Log'!$G$5:$G$154,"Bound"),0))</f>
        <v/>
      </c>
      <c r="P60" s="11">
        <f>IF($A60="","",IF(N60&gt;0,IFERROR(O60/N60,0),""))</f>
        <v/>
      </c>
      <c r="Q60" s="11">
        <f>IF($A60="","",IF((IF(B60&gt;0,1,0)+IF(E60&gt;0,1,0)+IF(H60&gt;0,1,0)+IF(K60&gt;0,1,0)+IF(N60&gt;0,1,0))=0,"",IFERROR((IF(B60&gt;0,IF(Assumptions!$B$5&gt;0,MIN(D60,Assumptions!$B$5),D60),0)+IF(E60&gt;0,IF(Assumptions!$B$5&gt;0,MIN(G60,Assumptions!$B$5),G60),0)+IF(H60&gt;0,IF(Assumptions!$B$5&gt;0,MIN(J60,Assumptions!$B$5),J60),0)+IF(K60&gt;0,IF(Assumptions!$B$5&gt;0,MIN(M60,Assumptions!$B$5),M60),0)+IF(N60&gt;0,IF(Assumptions!$B$5&gt;0,MIN(P60,Assumptions!$B$5),P60),0))/(IF(B60&gt;0,1,0)+IF(E60&gt;0,1,0)+IF(H60&gt;0,1,0)+IF(K60&gt;0,1,0)+IF(N60&gt;0,1,0)),"")))</f>
        <v/>
      </c>
    </row>
    <row r="61">
      <c r="A61" s="13">
        <f>IF(Assumptions!A68="","",Assumptions!A68)</f>
        <v/>
      </c>
      <c r="B61" s="14">
        <f>IF($A61="","",IF(Assumptions!B68="","",Assumptions!B68))</f>
        <v/>
      </c>
      <c r="C61" s="14">
        <f>IF($A61="","",COUNTIFS('Sales Log'!$A$5:$A$154,"&gt;="&amp;$A$3,'Sales Log'!$A$5:$A$154,"&lt;="&amp;$B$3,'Sales Log'!$B$5:$B$154,$A61,'Sales Log'!$D$5:$D$154,"?*"))</f>
        <v/>
      </c>
      <c r="D61" s="15">
        <f>IF($A61="","",IF(B61&gt;0,IFERROR(C61/B61,0),""))</f>
        <v/>
      </c>
      <c r="E61" s="14">
        <f>IF($A61="","",IF(Assumptions!C68="","",Assumptions!C68))</f>
        <v/>
      </c>
      <c r="F61" s="14">
        <f>IF($A61="","",COUNTIFS('Sales Log'!$A$5:$A$154,"&gt;="&amp;$A$3,'Sales Log'!$A$5:$A$154,"&lt;="&amp;$B$3,'Sales Log'!$B$5:$B$154,$A61,'Sales Log'!$D$5:$D$154,"Quote"))</f>
        <v/>
      </c>
      <c r="G61" s="15">
        <f>IF($A61="","",IF(E61&gt;0,IFERROR(F61/E61,0),""))</f>
        <v/>
      </c>
      <c r="H61" s="14">
        <f>IF($A61="","",IF(Assumptions!D68="","",Assumptions!D68))</f>
        <v/>
      </c>
      <c r="I61" s="14">
        <f>IF($A61="","",COUNTIFS('Sales Log'!$A$5:$A$154,"&gt;="&amp;$A$3,'Sales Log'!$A$5:$A$154,"&lt;="&amp;$B$3,'Sales Log'!$B$5:$B$154,$A61,'Sales Log'!$D$5:$D$154,"Bound Sale",'Sales Log'!$G$5:$G$154,"Bound"))</f>
        <v/>
      </c>
      <c r="J61" s="15">
        <f>IF($A61="","",IF(H61&gt;0,IFERROR(I61/H61,0),""))</f>
        <v/>
      </c>
      <c r="K61" s="34">
        <f>IF($A61="","",IF(Assumptions!E68="","",Assumptions!E68))</f>
        <v/>
      </c>
      <c r="L61" s="34">
        <f>IF($A61="","",IFERROR(SUMIFS('Sales Log'!$H$5:$H$154,'Sales Log'!$A$5:$A$154,"&gt;="&amp;$A$3,'Sales Log'!$A$5:$A$154,"&lt;="&amp;$B$3,'Sales Log'!$B$5:$B$154,$A61,'Sales Log'!$D$5:$D$154,"Bound Sale",'Sales Log'!$G$5:$G$154,"Bound"),0))</f>
        <v/>
      </c>
      <c r="M61" s="15">
        <f>IF($A61="","",IF(K61&gt;0,IFERROR(L61/K61,0),""))</f>
        <v/>
      </c>
      <c r="N61" s="34">
        <f>IF($A61="","",IF(Assumptions!F68="","",Assumptions!F68))</f>
        <v/>
      </c>
      <c r="O61" s="34">
        <f>IF($A61="","",IFERROR(SUMIFS('Sales Log'!$I$5:$I$154,'Sales Log'!$A$5:$A$154,"&gt;="&amp;$A$3,'Sales Log'!$A$5:$A$154,"&lt;="&amp;$B$3,'Sales Log'!$B$5:$B$154,$A61,'Sales Log'!$D$5:$D$154,"Bound Sale",'Sales Log'!$G$5:$G$154,"Bound"),0))</f>
        <v/>
      </c>
      <c r="P61" s="15">
        <f>IF($A61="","",IF(N61&gt;0,IFERROR(O61/N61,0),""))</f>
        <v/>
      </c>
      <c r="Q61" s="15">
        <f>IF($A61="","",IF((IF(B61&gt;0,1,0)+IF(E61&gt;0,1,0)+IF(H61&gt;0,1,0)+IF(K61&gt;0,1,0)+IF(N61&gt;0,1,0))=0,"",IFERROR((IF(B61&gt;0,IF(Assumptions!$B$5&gt;0,MIN(D61,Assumptions!$B$5),D61),0)+IF(E61&gt;0,IF(Assumptions!$B$5&gt;0,MIN(G61,Assumptions!$B$5),G61),0)+IF(H61&gt;0,IF(Assumptions!$B$5&gt;0,MIN(J61,Assumptions!$B$5),J61),0)+IF(K61&gt;0,IF(Assumptions!$B$5&gt;0,MIN(M61,Assumptions!$B$5),M61),0)+IF(N61&gt;0,IF(Assumptions!$B$5&gt;0,MIN(P61,Assumptions!$B$5),P61),0))/(IF(B61&gt;0,1,0)+IF(E61&gt;0,1,0)+IF(H61&gt;0,1,0)+IF(K61&gt;0,1,0)+IF(N61&gt;0,1,0)),"")))</f>
        <v/>
      </c>
    </row>
    <row r="62">
      <c r="A62" s="9">
        <f>IF(Assumptions!A69="","",Assumptions!A69)</f>
        <v/>
      </c>
      <c r="B62" s="10">
        <f>IF($A62="","",IF(Assumptions!B69="","",Assumptions!B69))</f>
        <v/>
      </c>
      <c r="C62" s="10">
        <f>IF($A62="","",COUNTIFS('Sales Log'!$A$5:$A$154,"&gt;="&amp;$A$3,'Sales Log'!$A$5:$A$154,"&lt;="&amp;$B$3,'Sales Log'!$B$5:$B$154,$A62,'Sales Log'!$D$5:$D$154,"?*"))</f>
        <v/>
      </c>
      <c r="D62" s="11">
        <f>IF($A62="","",IF(B62&gt;0,IFERROR(C62/B62,0),""))</f>
        <v/>
      </c>
      <c r="E62" s="10">
        <f>IF($A62="","",IF(Assumptions!C69="","",Assumptions!C69))</f>
        <v/>
      </c>
      <c r="F62" s="10">
        <f>IF($A62="","",COUNTIFS('Sales Log'!$A$5:$A$154,"&gt;="&amp;$A$3,'Sales Log'!$A$5:$A$154,"&lt;="&amp;$B$3,'Sales Log'!$B$5:$B$154,$A62,'Sales Log'!$D$5:$D$154,"Quote"))</f>
        <v/>
      </c>
      <c r="G62" s="11">
        <f>IF($A62="","",IF(E62&gt;0,IFERROR(F62/E62,0),""))</f>
        <v/>
      </c>
      <c r="H62" s="10">
        <f>IF($A62="","",IF(Assumptions!D69="","",Assumptions!D69))</f>
        <v/>
      </c>
      <c r="I62" s="10">
        <f>IF($A62="","",COUNTIFS('Sales Log'!$A$5:$A$154,"&gt;="&amp;$A$3,'Sales Log'!$A$5:$A$154,"&lt;="&amp;$B$3,'Sales Log'!$B$5:$B$154,$A62,'Sales Log'!$D$5:$D$154,"Bound Sale",'Sales Log'!$G$5:$G$154,"Bound"))</f>
        <v/>
      </c>
      <c r="J62" s="11">
        <f>IF($A62="","",IF(H62&gt;0,IFERROR(I62/H62,0),""))</f>
        <v/>
      </c>
      <c r="K62" s="33">
        <f>IF($A62="","",IF(Assumptions!E69="","",Assumptions!E69))</f>
        <v/>
      </c>
      <c r="L62" s="33">
        <f>IF($A62="","",IFERROR(SUMIFS('Sales Log'!$H$5:$H$154,'Sales Log'!$A$5:$A$154,"&gt;="&amp;$A$3,'Sales Log'!$A$5:$A$154,"&lt;="&amp;$B$3,'Sales Log'!$B$5:$B$154,$A62,'Sales Log'!$D$5:$D$154,"Bound Sale",'Sales Log'!$G$5:$G$154,"Bound"),0))</f>
        <v/>
      </c>
      <c r="M62" s="11">
        <f>IF($A62="","",IF(K62&gt;0,IFERROR(L62/K62,0),""))</f>
        <v/>
      </c>
      <c r="N62" s="33">
        <f>IF($A62="","",IF(Assumptions!F69="","",Assumptions!F69))</f>
        <v/>
      </c>
      <c r="O62" s="33">
        <f>IF($A62="","",IFERROR(SUMIFS('Sales Log'!$I$5:$I$154,'Sales Log'!$A$5:$A$154,"&gt;="&amp;$A$3,'Sales Log'!$A$5:$A$154,"&lt;="&amp;$B$3,'Sales Log'!$B$5:$B$154,$A62,'Sales Log'!$D$5:$D$154,"Bound Sale",'Sales Log'!$G$5:$G$154,"Bound"),0))</f>
        <v/>
      </c>
      <c r="P62" s="11">
        <f>IF($A62="","",IF(N62&gt;0,IFERROR(O62/N62,0),""))</f>
        <v/>
      </c>
      <c r="Q62" s="11">
        <f>IF($A62="","",IF((IF(B62&gt;0,1,0)+IF(E62&gt;0,1,0)+IF(H62&gt;0,1,0)+IF(K62&gt;0,1,0)+IF(N62&gt;0,1,0))=0,"",IFERROR((IF(B62&gt;0,IF(Assumptions!$B$5&gt;0,MIN(D62,Assumptions!$B$5),D62),0)+IF(E62&gt;0,IF(Assumptions!$B$5&gt;0,MIN(G62,Assumptions!$B$5),G62),0)+IF(H62&gt;0,IF(Assumptions!$B$5&gt;0,MIN(J62,Assumptions!$B$5),J62),0)+IF(K62&gt;0,IF(Assumptions!$B$5&gt;0,MIN(M62,Assumptions!$B$5),M62),0)+IF(N62&gt;0,IF(Assumptions!$B$5&gt;0,MIN(P62,Assumptions!$B$5),P62),0))/(IF(B62&gt;0,1,0)+IF(E62&gt;0,1,0)+IF(H62&gt;0,1,0)+IF(K62&gt;0,1,0)+IF(N62&gt;0,1,0)),"")))</f>
        <v/>
      </c>
    </row>
    <row r="63">
      <c r="A63" s="13">
        <f>IF(Assumptions!A70="","",Assumptions!A70)</f>
        <v/>
      </c>
      <c r="B63" s="14">
        <f>IF($A63="","",IF(Assumptions!B70="","",Assumptions!B70))</f>
        <v/>
      </c>
      <c r="C63" s="14">
        <f>IF($A63="","",COUNTIFS('Sales Log'!$A$5:$A$154,"&gt;="&amp;$A$3,'Sales Log'!$A$5:$A$154,"&lt;="&amp;$B$3,'Sales Log'!$B$5:$B$154,$A63,'Sales Log'!$D$5:$D$154,"?*"))</f>
        <v/>
      </c>
      <c r="D63" s="15">
        <f>IF($A63="","",IF(B63&gt;0,IFERROR(C63/B63,0),""))</f>
        <v/>
      </c>
      <c r="E63" s="14">
        <f>IF($A63="","",IF(Assumptions!C70="","",Assumptions!C70))</f>
        <v/>
      </c>
      <c r="F63" s="14">
        <f>IF($A63="","",COUNTIFS('Sales Log'!$A$5:$A$154,"&gt;="&amp;$A$3,'Sales Log'!$A$5:$A$154,"&lt;="&amp;$B$3,'Sales Log'!$B$5:$B$154,$A63,'Sales Log'!$D$5:$D$154,"Quote"))</f>
        <v/>
      </c>
      <c r="G63" s="15">
        <f>IF($A63="","",IF(E63&gt;0,IFERROR(F63/E63,0),""))</f>
        <v/>
      </c>
      <c r="H63" s="14">
        <f>IF($A63="","",IF(Assumptions!D70="","",Assumptions!D70))</f>
        <v/>
      </c>
      <c r="I63" s="14">
        <f>IF($A63="","",COUNTIFS('Sales Log'!$A$5:$A$154,"&gt;="&amp;$A$3,'Sales Log'!$A$5:$A$154,"&lt;="&amp;$B$3,'Sales Log'!$B$5:$B$154,$A63,'Sales Log'!$D$5:$D$154,"Bound Sale",'Sales Log'!$G$5:$G$154,"Bound"))</f>
        <v/>
      </c>
      <c r="J63" s="15">
        <f>IF($A63="","",IF(H63&gt;0,IFERROR(I63/H63,0),""))</f>
        <v/>
      </c>
      <c r="K63" s="34">
        <f>IF($A63="","",IF(Assumptions!E70="","",Assumptions!E70))</f>
        <v/>
      </c>
      <c r="L63" s="34">
        <f>IF($A63="","",IFERROR(SUMIFS('Sales Log'!$H$5:$H$154,'Sales Log'!$A$5:$A$154,"&gt;="&amp;$A$3,'Sales Log'!$A$5:$A$154,"&lt;="&amp;$B$3,'Sales Log'!$B$5:$B$154,$A63,'Sales Log'!$D$5:$D$154,"Bound Sale",'Sales Log'!$G$5:$G$154,"Bound"),0))</f>
        <v/>
      </c>
      <c r="M63" s="15">
        <f>IF($A63="","",IF(K63&gt;0,IFERROR(L63/K63,0),""))</f>
        <v/>
      </c>
      <c r="N63" s="34">
        <f>IF($A63="","",IF(Assumptions!F70="","",Assumptions!F70))</f>
        <v/>
      </c>
      <c r="O63" s="34">
        <f>IF($A63="","",IFERROR(SUMIFS('Sales Log'!$I$5:$I$154,'Sales Log'!$A$5:$A$154,"&gt;="&amp;$A$3,'Sales Log'!$A$5:$A$154,"&lt;="&amp;$B$3,'Sales Log'!$B$5:$B$154,$A63,'Sales Log'!$D$5:$D$154,"Bound Sale",'Sales Log'!$G$5:$G$154,"Bound"),0))</f>
        <v/>
      </c>
      <c r="P63" s="15">
        <f>IF($A63="","",IF(N63&gt;0,IFERROR(O63/N63,0),""))</f>
        <v/>
      </c>
      <c r="Q63" s="15">
        <f>IF($A63="","",IF((IF(B63&gt;0,1,0)+IF(E63&gt;0,1,0)+IF(H63&gt;0,1,0)+IF(K63&gt;0,1,0)+IF(N63&gt;0,1,0))=0,"",IFERROR((IF(B63&gt;0,IF(Assumptions!$B$5&gt;0,MIN(D63,Assumptions!$B$5),D63),0)+IF(E63&gt;0,IF(Assumptions!$B$5&gt;0,MIN(G63,Assumptions!$B$5),G63),0)+IF(H63&gt;0,IF(Assumptions!$B$5&gt;0,MIN(J63,Assumptions!$B$5),J63),0)+IF(K63&gt;0,IF(Assumptions!$B$5&gt;0,MIN(M63,Assumptions!$B$5),M63),0)+IF(N63&gt;0,IF(Assumptions!$B$5&gt;0,MIN(P63,Assumptions!$B$5),P63),0))/(IF(B63&gt;0,1,0)+IF(E63&gt;0,1,0)+IF(H63&gt;0,1,0)+IF(K63&gt;0,1,0)+IF(N63&gt;0,1,0)),"")))</f>
        <v/>
      </c>
    </row>
    <row r="64">
      <c r="A64" s="9">
        <f>IF(Assumptions!A71="","",Assumptions!A71)</f>
        <v/>
      </c>
      <c r="B64" s="10">
        <f>IF($A64="","",IF(Assumptions!B71="","",Assumptions!B71))</f>
        <v/>
      </c>
      <c r="C64" s="10">
        <f>IF($A64="","",COUNTIFS('Sales Log'!$A$5:$A$154,"&gt;="&amp;$A$3,'Sales Log'!$A$5:$A$154,"&lt;="&amp;$B$3,'Sales Log'!$B$5:$B$154,$A64,'Sales Log'!$D$5:$D$154,"?*"))</f>
        <v/>
      </c>
      <c r="D64" s="11">
        <f>IF($A64="","",IF(B64&gt;0,IFERROR(C64/B64,0),""))</f>
        <v/>
      </c>
      <c r="E64" s="10">
        <f>IF($A64="","",IF(Assumptions!C71="","",Assumptions!C71))</f>
        <v/>
      </c>
      <c r="F64" s="10">
        <f>IF($A64="","",COUNTIFS('Sales Log'!$A$5:$A$154,"&gt;="&amp;$A$3,'Sales Log'!$A$5:$A$154,"&lt;="&amp;$B$3,'Sales Log'!$B$5:$B$154,$A64,'Sales Log'!$D$5:$D$154,"Quote"))</f>
        <v/>
      </c>
      <c r="G64" s="11">
        <f>IF($A64="","",IF(E64&gt;0,IFERROR(F64/E64,0),""))</f>
        <v/>
      </c>
      <c r="H64" s="10">
        <f>IF($A64="","",IF(Assumptions!D71="","",Assumptions!D71))</f>
        <v/>
      </c>
      <c r="I64" s="10">
        <f>IF($A64="","",COUNTIFS('Sales Log'!$A$5:$A$154,"&gt;="&amp;$A$3,'Sales Log'!$A$5:$A$154,"&lt;="&amp;$B$3,'Sales Log'!$B$5:$B$154,$A64,'Sales Log'!$D$5:$D$154,"Bound Sale",'Sales Log'!$G$5:$G$154,"Bound"))</f>
        <v/>
      </c>
      <c r="J64" s="11">
        <f>IF($A64="","",IF(H64&gt;0,IFERROR(I64/H64,0),""))</f>
        <v/>
      </c>
      <c r="K64" s="33">
        <f>IF($A64="","",IF(Assumptions!E71="","",Assumptions!E71))</f>
        <v/>
      </c>
      <c r="L64" s="33">
        <f>IF($A64="","",IFERROR(SUMIFS('Sales Log'!$H$5:$H$154,'Sales Log'!$A$5:$A$154,"&gt;="&amp;$A$3,'Sales Log'!$A$5:$A$154,"&lt;="&amp;$B$3,'Sales Log'!$B$5:$B$154,$A64,'Sales Log'!$D$5:$D$154,"Bound Sale",'Sales Log'!$G$5:$G$154,"Bound"),0))</f>
        <v/>
      </c>
      <c r="M64" s="11">
        <f>IF($A64="","",IF(K64&gt;0,IFERROR(L64/K64,0),""))</f>
        <v/>
      </c>
      <c r="N64" s="33">
        <f>IF($A64="","",IF(Assumptions!F71="","",Assumptions!F71))</f>
        <v/>
      </c>
      <c r="O64" s="33">
        <f>IF($A64="","",IFERROR(SUMIFS('Sales Log'!$I$5:$I$154,'Sales Log'!$A$5:$A$154,"&gt;="&amp;$A$3,'Sales Log'!$A$5:$A$154,"&lt;="&amp;$B$3,'Sales Log'!$B$5:$B$154,$A64,'Sales Log'!$D$5:$D$154,"Bound Sale",'Sales Log'!$G$5:$G$154,"Bound"),0))</f>
        <v/>
      </c>
      <c r="P64" s="11">
        <f>IF($A64="","",IF(N64&gt;0,IFERROR(O64/N64,0),""))</f>
        <v/>
      </c>
      <c r="Q64" s="11">
        <f>IF($A64="","",IF((IF(B64&gt;0,1,0)+IF(E64&gt;0,1,0)+IF(H64&gt;0,1,0)+IF(K64&gt;0,1,0)+IF(N64&gt;0,1,0))=0,"",IFERROR((IF(B64&gt;0,IF(Assumptions!$B$5&gt;0,MIN(D64,Assumptions!$B$5),D64),0)+IF(E64&gt;0,IF(Assumptions!$B$5&gt;0,MIN(G64,Assumptions!$B$5),G64),0)+IF(H64&gt;0,IF(Assumptions!$B$5&gt;0,MIN(J64,Assumptions!$B$5),J64),0)+IF(K64&gt;0,IF(Assumptions!$B$5&gt;0,MIN(M64,Assumptions!$B$5),M64),0)+IF(N64&gt;0,IF(Assumptions!$B$5&gt;0,MIN(P64,Assumptions!$B$5),P64),0))/(IF(B64&gt;0,1,0)+IF(E64&gt;0,1,0)+IF(H64&gt;0,1,0)+IF(K64&gt;0,1,0)+IF(N64&gt;0,1,0)),"")))</f>
        <v/>
      </c>
    </row>
    <row r="65">
      <c r="A65" s="13">
        <f>IF(Assumptions!A72="","",Assumptions!A72)</f>
        <v/>
      </c>
      <c r="B65" s="14">
        <f>IF($A65="","",IF(Assumptions!B72="","",Assumptions!B72))</f>
        <v/>
      </c>
      <c r="C65" s="14">
        <f>IF($A65="","",COUNTIFS('Sales Log'!$A$5:$A$154,"&gt;="&amp;$A$3,'Sales Log'!$A$5:$A$154,"&lt;="&amp;$B$3,'Sales Log'!$B$5:$B$154,$A65,'Sales Log'!$D$5:$D$154,"?*"))</f>
        <v/>
      </c>
      <c r="D65" s="15">
        <f>IF($A65="","",IF(B65&gt;0,IFERROR(C65/B65,0),""))</f>
        <v/>
      </c>
      <c r="E65" s="14">
        <f>IF($A65="","",IF(Assumptions!C72="","",Assumptions!C72))</f>
        <v/>
      </c>
      <c r="F65" s="14">
        <f>IF($A65="","",COUNTIFS('Sales Log'!$A$5:$A$154,"&gt;="&amp;$A$3,'Sales Log'!$A$5:$A$154,"&lt;="&amp;$B$3,'Sales Log'!$B$5:$B$154,$A65,'Sales Log'!$D$5:$D$154,"Quote"))</f>
        <v/>
      </c>
      <c r="G65" s="15">
        <f>IF($A65="","",IF(E65&gt;0,IFERROR(F65/E65,0),""))</f>
        <v/>
      </c>
      <c r="H65" s="14">
        <f>IF($A65="","",IF(Assumptions!D72="","",Assumptions!D72))</f>
        <v/>
      </c>
      <c r="I65" s="14">
        <f>IF($A65="","",COUNTIFS('Sales Log'!$A$5:$A$154,"&gt;="&amp;$A$3,'Sales Log'!$A$5:$A$154,"&lt;="&amp;$B$3,'Sales Log'!$B$5:$B$154,$A65,'Sales Log'!$D$5:$D$154,"Bound Sale",'Sales Log'!$G$5:$G$154,"Bound"))</f>
        <v/>
      </c>
      <c r="J65" s="15">
        <f>IF($A65="","",IF(H65&gt;0,IFERROR(I65/H65,0),""))</f>
        <v/>
      </c>
      <c r="K65" s="34">
        <f>IF($A65="","",IF(Assumptions!E72="","",Assumptions!E72))</f>
        <v/>
      </c>
      <c r="L65" s="34">
        <f>IF($A65="","",IFERROR(SUMIFS('Sales Log'!$H$5:$H$154,'Sales Log'!$A$5:$A$154,"&gt;="&amp;$A$3,'Sales Log'!$A$5:$A$154,"&lt;="&amp;$B$3,'Sales Log'!$B$5:$B$154,$A65,'Sales Log'!$D$5:$D$154,"Bound Sale",'Sales Log'!$G$5:$G$154,"Bound"),0))</f>
        <v/>
      </c>
      <c r="M65" s="15">
        <f>IF($A65="","",IF(K65&gt;0,IFERROR(L65/K65,0),""))</f>
        <v/>
      </c>
      <c r="N65" s="34">
        <f>IF($A65="","",IF(Assumptions!F72="","",Assumptions!F72))</f>
        <v/>
      </c>
      <c r="O65" s="34">
        <f>IF($A65="","",IFERROR(SUMIFS('Sales Log'!$I$5:$I$154,'Sales Log'!$A$5:$A$154,"&gt;="&amp;$A$3,'Sales Log'!$A$5:$A$154,"&lt;="&amp;$B$3,'Sales Log'!$B$5:$B$154,$A65,'Sales Log'!$D$5:$D$154,"Bound Sale",'Sales Log'!$G$5:$G$154,"Bound"),0))</f>
        <v/>
      </c>
      <c r="P65" s="15">
        <f>IF($A65="","",IF(N65&gt;0,IFERROR(O65/N65,0),""))</f>
        <v/>
      </c>
      <c r="Q65" s="15">
        <f>IF($A65="","",IF((IF(B65&gt;0,1,0)+IF(E65&gt;0,1,0)+IF(H65&gt;0,1,0)+IF(K65&gt;0,1,0)+IF(N65&gt;0,1,0))=0,"",IFERROR((IF(B65&gt;0,IF(Assumptions!$B$5&gt;0,MIN(D65,Assumptions!$B$5),D65),0)+IF(E65&gt;0,IF(Assumptions!$B$5&gt;0,MIN(G65,Assumptions!$B$5),G65),0)+IF(H65&gt;0,IF(Assumptions!$B$5&gt;0,MIN(J65,Assumptions!$B$5),J65),0)+IF(K65&gt;0,IF(Assumptions!$B$5&gt;0,MIN(M65,Assumptions!$B$5),M65),0)+IF(N65&gt;0,IF(Assumptions!$B$5&gt;0,MIN(P65,Assumptions!$B$5),P65),0))/(IF(B65&gt;0,1,0)+IF(E65&gt;0,1,0)+IF(H65&gt;0,1,0)+IF(K65&gt;0,1,0)+IF(N65&gt;0,1,0)),"")))</f>
        <v/>
      </c>
    </row>
    <row r="66">
      <c r="A66" s="9">
        <f>IF(Assumptions!A73="","",Assumptions!A73)</f>
        <v/>
      </c>
      <c r="B66" s="10">
        <f>IF($A66="","",IF(Assumptions!B73="","",Assumptions!B73))</f>
        <v/>
      </c>
      <c r="C66" s="10">
        <f>IF($A66="","",COUNTIFS('Sales Log'!$A$5:$A$154,"&gt;="&amp;$A$3,'Sales Log'!$A$5:$A$154,"&lt;="&amp;$B$3,'Sales Log'!$B$5:$B$154,$A66,'Sales Log'!$D$5:$D$154,"?*"))</f>
        <v/>
      </c>
      <c r="D66" s="11">
        <f>IF($A66="","",IF(B66&gt;0,IFERROR(C66/B66,0),""))</f>
        <v/>
      </c>
      <c r="E66" s="10">
        <f>IF($A66="","",IF(Assumptions!C73="","",Assumptions!C73))</f>
        <v/>
      </c>
      <c r="F66" s="10">
        <f>IF($A66="","",COUNTIFS('Sales Log'!$A$5:$A$154,"&gt;="&amp;$A$3,'Sales Log'!$A$5:$A$154,"&lt;="&amp;$B$3,'Sales Log'!$B$5:$B$154,$A66,'Sales Log'!$D$5:$D$154,"Quote"))</f>
        <v/>
      </c>
      <c r="G66" s="11">
        <f>IF($A66="","",IF(E66&gt;0,IFERROR(F66/E66,0),""))</f>
        <v/>
      </c>
      <c r="H66" s="10">
        <f>IF($A66="","",IF(Assumptions!D73="","",Assumptions!D73))</f>
        <v/>
      </c>
      <c r="I66" s="10">
        <f>IF($A66="","",COUNTIFS('Sales Log'!$A$5:$A$154,"&gt;="&amp;$A$3,'Sales Log'!$A$5:$A$154,"&lt;="&amp;$B$3,'Sales Log'!$B$5:$B$154,$A66,'Sales Log'!$D$5:$D$154,"Bound Sale",'Sales Log'!$G$5:$G$154,"Bound"))</f>
        <v/>
      </c>
      <c r="J66" s="11">
        <f>IF($A66="","",IF(H66&gt;0,IFERROR(I66/H66,0),""))</f>
        <v/>
      </c>
      <c r="K66" s="33">
        <f>IF($A66="","",IF(Assumptions!E73="","",Assumptions!E73))</f>
        <v/>
      </c>
      <c r="L66" s="33">
        <f>IF($A66="","",IFERROR(SUMIFS('Sales Log'!$H$5:$H$154,'Sales Log'!$A$5:$A$154,"&gt;="&amp;$A$3,'Sales Log'!$A$5:$A$154,"&lt;="&amp;$B$3,'Sales Log'!$B$5:$B$154,$A66,'Sales Log'!$D$5:$D$154,"Bound Sale",'Sales Log'!$G$5:$G$154,"Bound"),0))</f>
        <v/>
      </c>
      <c r="M66" s="11">
        <f>IF($A66="","",IF(K66&gt;0,IFERROR(L66/K66,0),""))</f>
        <v/>
      </c>
      <c r="N66" s="33">
        <f>IF($A66="","",IF(Assumptions!F73="","",Assumptions!F73))</f>
        <v/>
      </c>
      <c r="O66" s="33">
        <f>IF($A66="","",IFERROR(SUMIFS('Sales Log'!$I$5:$I$154,'Sales Log'!$A$5:$A$154,"&gt;="&amp;$A$3,'Sales Log'!$A$5:$A$154,"&lt;="&amp;$B$3,'Sales Log'!$B$5:$B$154,$A66,'Sales Log'!$D$5:$D$154,"Bound Sale",'Sales Log'!$G$5:$G$154,"Bound"),0))</f>
        <v/>
      </c>
      <c r="P66" s="11">
        <f>IF($A66="","",IF(N66&gt;0,IFERROR(O66/N66,0),""))</f>
        <v/>
      </c>
      <c r="Q66" s="11">
        <f>IF($A66="","",IF((IF(B66&gt;0,1,0)+IF(E66&gt;0,1,0)+IF(H66&gt;0,1,0)+IF(K66&gt;0,1,0)+IF(N66&gt;0,1,0))=0,"",IFERROR((IF(B66&gt;0,IF(Assumptions!$B$5&gt;0,MIN(D66,Assumptions!$B$5),D66),0)+IF(E66&gt;0,IF(Assumptions!$B$5&gt;0,MIN(G66,Assumptions!$B$5),G66),0)+IF(H66&gt;0,IF(Assumptions!$B$5&gt;0,MIN(J66,Assumptions!$B$5),J66),0)+IF(K66&gt;0,IF(Assumptions!$B$5&gt;0,MIN(M66,Assumptions!$B$5),M66),0)+IF(N66&gt;0,IF(Assumptions!$B$5&gt;0,MIN(P66,Assumptions!$B$5),P66),0))/(IF(B66&gt;0,1,0)+IF(E66&gt;0,1,0)+IF(H66&gt;0,1,0)+IF(K66&gt;0,1,0)+IF(N66&gt;0,1,0)),"")))</f>
        <v/>
      </c>
    </row>
    <row r="67">
      <c r="A67" s="13">
        <f>IF(Assumptions!A74="","",Assumptions!A74)</f>
        <v/>
      </c>
      <c r="B67" s="14">
        <f>IF($A67="","",IF(Assumptions!B74="","",Assumptions!B74))</f>
        <v/>
      </c>
      <c r="C67" s="14">
        <f>IF($A67="","",COUNTIFS('Sales Log'!$A$5:$A$154,"&gt;="&amp;$A$3,'Sales Log'!$A$5:$A$154,"&lt;="&amp;$B$3,'Sales Log'!$B$5:$B$154,$A67,'Sales Log'!$D$5:$D$154,"?*"))</f>
        <v/>
      </c>
      <c r="D67" s="15">
        <f>IF($A67="","",IF(B67&gt;0,IFERROR(C67/B67,0),""))</f>
        <v/>
      </c>
      <c r="E67" s="14">
        <f>IF($A67="","",IF(Assumptions!C74="","",Assumptions!C74))</f>
        <v/>
      </c>
      <c r="F67" s="14">
        <f>IF($A67="","",COUNTIFS('Sales Log'!$A$5:$A$154,"&gt;="&amp;$A$3,'Sales Log'!$A$5:$A$154,"&lt;="&amp;$B$3,'Sales Log'!$B$5:$B$154,$A67,'Sales Log'!$D$5:$D$154,"Quote"))</f>
        <v/>
      </c>
      <c r="G67" s="15">
        <f>IF($A67="","",IF(E67&gt;0,IFERROR(F67/E67,0),""))</f>
        <v/>
      </c>
      <c r="H67" s="14">
        <f>IF($A67="","",IF(Assumptions!D74="","",Assumptions!D74))</f>
        <v/>
      </c>
      <c r="I67" s="14">
        <f>IF($A67="","",COUNTIFS('Sales Log'!$A$5:$A$154,"&gt;="&amp;$A$3,'Sales Log'!$A$5:$A$154,"&lt;="&amp;$B$3,'Sales Log'!$B$5:$B$154,$A67,'Sales Log'!$D$5:$D$154,"Bound Sale",'Sales Log'!$G$5:$G$154,"Bound"))</f>
        <v/>
      </c>
      <c r="J67" s="15">
        <f>IF($A67="","",IF(H67&gt;0,IFERROR(I67/H67,0),""))</f>
        <v/>
      </c>
      <c r="K67" s="34">
        <f>IF($A67="","",IF(Assumptions!E74="","",Assumptions!E74))</f>
        <v/>
      </c>
      <c r="L67" s="34">
        <f>IF($A67="","",IFERROR(SUMIFS('Sales Log'!$H$5:$H$154,'Sales Log'!$A$5:$A$154,"&gt;="&amp;$A$3,'Sales Log'!$A$5:$A$154,"&lt;="&amp;$B$3,'Sales Log'!$B$5:$B$154,$A67,'Sales Log'!$D$5:$D$154,"Bound Sale",'Sales Log'!$G$5:$G$154,"Bound"),0))</f>
        <v/>
      </c>
      <c r="M67" s="15">
        <f>IF($A67="","",IF(K67&gt;0,IFERROR(L67/K67,0),""))</f>
        <v/>
      </c>
      <c r="N67" s="34">
        <f>IF($A67="","",IF(Assumptions!F74="","",Assumptions!F74))</f>
        <v/>
      </c>
      <c r="O67" s="34">
        <f>IF($A67="","",IFERROR(SUMIFS('Sales Log'!$I$5:$I$154,'Sales Log'!$A$5:$A$154,"&gt;="&amp;$A$3,'Sales Log'!$A$5:$A$154,"&lt;="&amp;$B$3,'Sales Log'!$B$5:$B$154,$A67,'Sales Log'!$D$5:$D$154,"Bound Sale",'Sales Log'!$G$5:$G$154,"Bound"),0))</f>
        <v/>
      </c>
      <c r="P67" s="15">
        <f>IF($A67="","",IF(N67&gt;0,IFERROR(O67/N67,0),""))</f>
        <v/>
      </c>
      <c r="Q67" s="15">
        <f>IF($A67="","",IF((IF(B67&gt;0,1,0)+IF(E67&gt;0,1,0)+IF(H67&gt;0,1,0)+IF(K67&gt;0,1,0)+IF(N67&gt;0,1,0))=0,"",IFERROR((IF(B67&gt;0,IF(Assumptions!$B$5&gt;0,MIN(D67,Assumptions!$B$5),D67),0)+IF(E67&gt;0,IF(Assumptions!$B$5&gt;0,MIN(G67,Assumptions!$B$5),G67),0)+IF(H67&gt;0,IF(Assumptions!$B$5&gt;0,MIN(J67,Assumptions!$B$5),J67),0)+IF(K67&gt;0,IF(Assumptions!$B$5&gt;0,MIN(M67,Assumptions!$B$5),M67),0)+IF(N67&gt;0,IF(Assumptions!$B$5&gt;0,MIN(P67,Assumptions!$B$5),P67),0))/(IF(B67&gt;0,1,0)+IF(E67&gt;0,1,0)+IF(H67&gt;0,1,0)+IF(K67&gt;0,1,0)+IF(N67&gt;0,1,0)),"")))</f>
        <v/>
      </c>
    </row>
    <row r="68">
      <c r="A68" s="9">
        <f>IF(Assumptions!A75="","",Assumptions!A75)</f>
        <v/>
      </c>
      <c r="B68" s="10">
        <f>IF($A68="","",IF(Assumptions!B75="","",Assumptions!B75))</f>
        <v/>
      </c>
      <c r="C68" s="10">
        <f>IF($A68="","",COUNTIFS('Sales Log'!$A$5:$A$154,"&gt;="&amp;$A$3,'Sales Log'!$A$5:$A$154,"&lt;="&amp;$B$3,'Sales Log'!$B$5:$B$154,$A68,'Sales Log'!$D$5:$D$154,"?*"))</f>
        <v/>
      </c>
      <c r="D68" s="11">
        <f>IF($A68="","",IF(B68&gt;0,IFERROR(C68/B68,0),""))</f>
        <v/>
      </c>
      <c r="E68" s="10">
        <f>IF($A68="","",IF(Assumptions!C75="","",Assumptions!C75))</f>
        <v/>
      </c>
      <c r="F68" s="10">
        <f>IF($A68="","",COUNTIFS('Sales Log'!$A$5:$A$154,"&gt;="&amp;$A$3,'Sales Log'!$A$5:$A$154,"&lt;="&amp;$B$3,'Sales Log'!$B$5:$B$154,$A68,'Sales Log'!$D$5:$D$154,"Quote"))</f>
        <v/>
      </c>
      <c r="G68" s="11">
        <f>IF($A68="","",IF(E68&gt;0,IFERROR(F68/E68,0),""))</f>
        <v/>
      </c>
      <c r="H68" s="10">
        <f>IF($A68="","",IF(Assumptions!D75="","",Assumptions!D75))</f>
        <v/>
      </c>
      <c r="I68" s="10">
        <f>IF($A68="","",COUNTIFS('Sales Log'!$A$5:$A$154,"&gt;="&amp;$A$3,'Sales Log'!$A$5:$A$154,"&lt;="&amp;$B$3,'Sales Log'!$B$5:$B$154,$A68,'Sales Log'!$D$5:$D$154,"Bound Sale",'Sales Log'!$G$5:$G$154,"Bound"))</f>
        <v/>
      </c>
      <c r="J68" s="11">
        <f>IF($A68="","",IF(H68&gt;0,IFERROR(I68/H68,0),""))</f>
        <v/>
      </c>
      <c r="K68" s="33">
        <f>IF($A68="","",IF(Assumptions!E75="","",Assumptions!E75))</f>
        <v/>
      </c>
      <c r="L68" s="33">
        <f>IF($A68="","",IFERROR(SUMIFS('Sales Log'!$H$5:$H$154,'Sales Log'!$A$5:$A$154,"&gt;="&amp;$A$3,'Sales Log'!$A$5:$A$154,"&lt;="&amp;$B$3,'Sales Log'!$B$5:$B$154,$A68,'Sales Log'!$D$5:$D$154,"Bound Sale",'Sales Log'!$G$5:$G$154,"Bound"),0))</f>
        <v/>
      </c>
      <c r="M68" s="11">
        <f>IF($A68="","",IF(K68&gt;0,IFERROR(L68/K68,0),""))</f>
        <v/>
      </c>
      <c r="N68" s="33">
        <f>IF($A68="","",IF(Assumptions!F75="","",Assumptions!F75))</f>
        <v/>
      </c>
      <c r="O68" s="33">
        <f>IF($A68="","",IFERROR(SUMIFS('Sales Log'!$I$5:$I$154,'Sales Log'!$A$5:$A$154,"&gt;="&amp;$A$3,'Sales Log'!$A$5:$A$154,"&lt;="&amp;$B$3,'Sales Log'!$B$5:$B$154,$A68,'Sales Log'!$D$5:$D$154,"Bound Sale",'Sales Log'!$G$5:$G$154,"Bound"),0))</f>
        <v/>
      </c>
      <c r="P68" s="11">
        <f>IF($A68="","",IF(N68&gt;0,IFERROR(O68/N68,0),""))</f>
        <v/>
      </c>
      <c r="Q68" s="11">
        <f>IF($A68="","",IF((IF(B68&gt;0,1,0)+IF(E68&gt;0,1,0)+IF(H68&gt;0,1,0)+IF(K68&gt;0,1,0)+IF(N68&gt;0,1,0))=0,"",IFERROR((IF(B68&gt;0,IF(Assumptions!$B$5&gt;0,MIN(D68,Assumptions!$B$5),D68),0)+IF(E68&gt;0,IF(Assumptions!$B$5&gt;0,MIN(G68,Assumptions!$B$5),G68),0)+IF(H68&gt;0,IF(Assumptions!$B$5&gt;0,MIN(J68,Assumptions!$B$5),J68),0)+IF(K68&gt;0,IF(Assumptions!$B$5&gt;0,MIN(M68,Assumptions!$B$5),M68),0)+IF(N68&gt;0,IF(Assumptions!$B$5&gt;0,MIN(P68,Assumptions!$B$5),P68),0))/(IF(B68&gt;0,1,0)+IF(E68&gt;0,1,0)+IF(H68&gt;0,1,0)+IF(K68&gt;0,1,0)+IF(N68&gt;0,1,0)),"")))</f>
        <v/>
      </c>
    </row>
    <row r="69">
      <c r="A69" s="13">
        <f>IF(Assumptions!A76="","",Assumptions!A76)</f>
        <v/>
      </c>
      <c r="B69" s="14">
        <f>IF($A69="","",IF(Assumptions!B76="","",Assumptions!B76))</f>
        <v/>
      </c>
      <c r="C69" s="14">
        <f>IF($A69="","",COUNTIFS('Sales Log'!$A$5:$A$154,"&gt;="&amp;$A$3,'Sales Log'!$A$5:$A$154,"&lt;="&amp;$B$3,'Sales Log'!$B$5:$B$154,$A69,'Sales Log'!$D$5:$D$154,"?*"))</f>
        <v/>
      </c>
      <c r="D69" s="15">
        <f>IF($A69="","",IF(B69&gt;0,IFERROR(C69/B69,0),""))</f>
        <v/>
      </c>
      <c r="E69" s="14">
        <f>IF($A69="","",IF(Assumptions!C76="","",Assumptions!C76))</f>
        <v/>
      </c>
      <c r="F69" s="14">
        <f>IF($A69="","",COUNTIFS('Sales Log'!$A$5:$A$154,"&gt;="&amp;$A$3,'Sales Log'!$A$5:$A$154,"&lt;="&amp;$B$3,'Sales Log'!$B$5:$B$154,$A69,'Sales Log'!$D$5:$D$154,"Quote"))</f>
        <v/>
      </c>
      <c r="G69" s="15">
        <f>IF($A69="","",IF(E69&gt;0,IFERROR(F69/E69,0),""))</f>
        <v/>
      </c>
      <c r="H69" s="14">
        <f>IF($A69="","",IF(Assumptions!D76="","",Assumptions!D76))</f>
        <v/>
      </c>
      <c r="I69" s="14">
        <f>IF($A69="","",COUNTIFS('Sales Log'!$A$5:$A$154,"&gt;="&amp;$A$3,'Sales Log'!$A$5:$A$154,"&lt;="&amp;$B$3,'Sales Log'!$B$5:$B$154,$A69,'Sales Log'!$D$5:$D$154,"Bound Sale",'Sales Log'!$G$5:$G$154,"Bound"))</f>
        <v/>
      </c>
      <c r="J69" s="15">
        <f>IF($A69="","",IF(H69&gt;0,IFERROR(I69/H69,0),""))</f>
        <v/>
      </c>
      <c r="K69" s="34">
        <f>IF($A69="","",IF(Assumptions!E76="","",Assumptions!E76))</f>
        <v/>
      </c>
      <c r="L69" s="34">
        <f>IF($A69="","",IFERROR(SUMIFS('Sales Log'!$H$5:$H$154,'Sales Log'!$A$5:$A$154,"&gt;="&amp;$A$3,'Sales Log'!$A$5:$A$154,"&lt;="&amp;$B$3,'Sales Log'!$B$5:$B$154,$A69,'Sales Log'!$D$5:$D$154,"Bound Sale",'Sales Log'!$G$5:$G$154,"Bound"),0))</f>
        <v/>
      </c>
      <c r="M69" s="15">
        <f>IF($A69="","",IF(K69&gt;0,IFERROR(L69/K69,0),""))</f>
        <v/>
      </c>
      <c r="N69" s="34">
        <f>IF($A69="","",IF(Assumptions!F76="","",Assumptions!F76))</f>
        <v/>
      </c>
      <c r="O69" s="34">
        <f>IF($A69="","",IFERROR(SUMIFS('Sales Log'!$I$5:$I$154,'Sales Log'!$A$5:$A$154,"&gt;="&amp;$A$3,'Sales Log'!$A$5:$A$154,"&lt;="&amp;$B$3,'Sales Log'!$B$5:$B$154,$A69,'Sales Log'!$D$5:$D$154,"Bound Sale",'Sales Log'!$G$5:$G$154,"Bound"),0))</f>
        <v/>
      </c>
      <c r="P69" s="15">
        <f>IF($A69="","",IF(N69&gt;0,IFERROR(O69/N69,0),""))</f>
        <v/>
      </c>
      <c r="Q69" s="15">
        <f>IF($A69="","",IF((IF(B69&gt;0,1,0)+IF(E69&gt;0,1,0)+IF(H69&gt;0,1,0)+IF(K69&gt;0,1,0)+IF(N69&gt;0,1,0))=0,"",IFERROR((IF(B69&gt;0,IF(Assumptions!$B$5&gt;0,MIN(D69,Assumptions!$B$5),D69),0)+IF(E69&gt;0,IF(Assumptions!$B$5&gt;0,MIN(G69,Assumptions!$B$5),G69),0)+IF(H69&gt;0,IF(Assumptions!$B$5&gt;0,MIN(J69,Assumptions!$B$5),J69),0)+IF(K69&gt;0,IF(Assumptions!$B$5&gt;0,MIN(M69,Assumptions!$B$5),M69),0)+IF(N69&gt;0,IF(Assumptions!$B$5&gt;0,MIN(P69,Assumptions!$B$5),P69),0))/(IF(B69&gt;0,1,0)+IF(E69&gt;0,1,0)+IF(H69&gt;0,1,0)+IF(K69&gt;0,1,0)+IF(N69&gt;0,1,0)),"")))</f>
        <v/>
      </c>
    </row>
    <row r="70">
      <c r="A70" s="9">
        <f>IF(Assumptions!A77="","",Assumptions!A77)</f>
        <v/>
      </c>
      <c r="B70" s="10">
        <f>IF($A70="","",IF(Assumptions!B77="","",Assumptions!B77))</f>
        <v/>
      </c>
      <c r="C70" s="10">
        <f>IF($A70="","",COUNTIFS('Sales Log'!$A$5:$A$154,"&gt;="&amp;$A$3,'Sales Log'!$A$5:$A$154,"&lt;="&amp;$B$3,'Sales Log'!$B$5:$B$154,$A70,'Sales Log'!$D$5:$D$154,"?*"))</f>
        <v/>
      </c>
      <c r="D70" s="11">
        <f>IF($A70="","",IF(B70&gt;0,IFERROR(C70/B70,0),""))</f>
        <v/>
      </c>
      <c r="E70" s="10">
        <f>IF($A70="","",IF(Assumptions!C77="","",Assumptions!C77))</f>
        <v/>
      </c>
      <c r="F70" s="10">
        <f>IF($A70="","",COUNTIFS('Sales Log'!$A$5:$A$154,"&gt;="&amp;$A$3,'Sales Log'!$A$5:$A$154,"&lt;="&amp;$B$3,'Sales Log'!$B$5:$B$154,$A70,'Sales Log'!$D$5:$D$154,"Quote"))</f>
        <v/>
      </c>
      <c r="G70" s="11">
        <f>IF($A70="","",IF(E70&gt;0,IFERROR(F70/E70,0),""))</f>
        <v/>
      </c>
      <c r="H70" s="10">
        <f>IF($A70="","",IF(Assumptions!D77="","",Assumptions!D77))</f>
        <v/>
      </c>
      <c r="I70" s="10">
        <f>IF($A70="","",COUNTIFS('Sales Log'!$A$5:$A$154,"&gt;="&amp;$A$3,'Sales Log'!$A$5:$A$154,"&lt;="&amp;$B$3,'Sales Log'!$B$5:$B$154,$A70,'Sales Log'!$D$5:$D$154,"Bound Sale",'Sales Log'!$G$5:$G$154,"Bound"))</f>
        <v/>
      </c>
      <c r="J70" s="11">
        <f>IF($A70="","",IF(H70&gt;0,IFERROR(I70/H70,0),""))</f>
        <v/>
      </c>
      <c r="K70" s="33">
        <f>IF($A70="","",IF(Assumptions!E77="","",Assumptions!E77))</f>
        <v/>
      </c>
      <c r="L70" s="33">
        <f>IF($A70="","",IFERROR(SUMIFS('Sales Log'!$H$5:$H$154,'Sales Log'!$A$5:$A$154,"&gt;="&amp;$A$3,'Sales Log'!$A$5:$A$154,"&lt;="&amp;$B$3,'Sales Log'!$B$5:$B$154,$A70,'Sales Log'!$D$5:$D$154,"Bound Sale",'Sales Log'!$G$5:$G$154,"Bound"),0))</f>
        <v/>
      </c>
      <c r="M70" s="11">
        <f>IF($A70="","",IF(K70&gt;0,IFERROR(L70/K70,0),""))</f>
        <v/>
      </c>
      <c r="N70" s="33">
        <f>IF($A70="","",IF(Assumptions!F77="","",Assumptions!F77))</f>
        <v/>
      </c>
      <c r="O70" s="33">
        <f>IF($A70="","",IFERROR(SUMIFS('Sales Log'!$I$5:$I$154,'Sales Log'!$A$5:$A$154,"&gt;="&amp;$A$3,'Sales Log'!$A$5:$A$154,"&lt;="&amp;$B$3,'Sales Log'!$B$5:$B$154,$A70,'Sales Log'!$D$5:$D$154,"Bound Sale",'Sales Log'!$G$5:$G$154,"Bound"),0))</f>
        <v/>
      </c>
      <c r="P70" s="11">
        <f>IF($A70="","",IF(N70&gt;0,IFERROR(O70/N70,0),""))</f>
        <v/>
      </c>
      <c r="Q70" s="11">
        <f>IF($A70="","",IF((IF(B70&gt;0,1,0)+IF(E70&gt;0,1,0)+IF(H70&gt;0,1,0)+IF(K70&gt;0,1,0)+IF(N70&gt;0,1,0))=0,"",IFERROR((IF(B70&gt;0,IF(Assumptions!$B$5&gt;0,MIN(D70,Assumptions!$B$5),D70),0)+IF(E70&gt;0,IF(Assumptions!$B$5&gt;0,MIN(G70,Assumptions!$B$5),G70),0)+IF(H70&gt;0,IF(Assumptions!$B$5&gt;0,MIN(J70,Assumptions!$B$5),J70),0)+IF(K70&gt;0,IF(Assumptions!$B$5&gt;0,MIN(M70,Assumptions!$B$5),M70),0)+IF(N70&gt;0,IF(Assumptions!$B$5&gt;0,MIN(P70,Assumptions!$B$5),P70),0))/(IF(B70&gt;0,1,0)+IF(E70&gt;0,1,0)+IF(H70&gt;0,1,0)+IF(K70&gt;0,1,0)+IF(N70&gt;0,1,0)),"")))</f>
        <v/>
      </c>
    </row>
    <row r="71">
      <c r="A71" s="13">
        <f>IF(Assumptions!A78="","",Assumptions!A78)</f>
        <v/>
      </c>
      <c r="B71" s="14">
        <f>IF($A71="","",IF(Assumptions!B78="","",Assumptions!B78))</f>
        <v/>
      </c>
      <c r="C71" s="14">
        <f>IF($A71="","",COUNTIFS('Sales Log'!$A$5:$A$154,"&gt;="&amp;$A$3,'Sales Log'!$A$5:$A$154,"&lt;="&amp;$B$3,'Sales Log'!$B$5:$B$154,$A71,'Sales Log'!$D$5:$D$154,"?*"))</f>
        <v/>
      </c>
      <c r="D71" s="15">
        <f>IF($A71="","",IF(B71&gt;0,IFERROR(C71/B71,0),""))</f>
        <v/>
      </c>
      <c r="E71" s="14">
        <f>IF($A71="","",IF(Assumptions!C78="","",Assumptions!C78))</f>
        <v/>
      </c>
      <c r="F71" s="14">
        <f>IF($A71="","",COUNTIFS('Sales Log'!$A$5:$A$154,"&gt;="&amp;$A$3,'Sales Log'!$A$5:$A$154,"&lt;="&amp;$B$3,'Sales Log'!$B$5:$B$154,$A71,'Sales Log'!$D$5:$D$154,"Quote"))</f>
        <v/>
      </c>
      <c r="G71" s="15">
        <f>IF($A71="","",IF(E71&gt;0,IFERROR(F71/E71,0),""))</f>
        <v/>
      </c>
      <c r="H71" s="14">
        <f>IF($A71="","",IF(Assumptions!D78="","",Assumptions!D78))</f>
        <v/>
      </c>
      <c r="I71" s="14">
        <f>IF($A71="","",COUNTIFS('Sales Log'!$A$5:$A$154,"&gt;="&amp;$A$3,'Sales Log'!$A$5:$A$154,"&lt;="&amp;$B$3,'Sales Log'!$B$5:$B$154,$A71,'Sales Log'!$D$5:$D$154,"Bound Sale",'Sales Log'!$G$5:$G$154,"Bound"))</f>
        <v/>
      </c>
      <c r="J71" s="15">
        <f>IF($A71="","",IF(H71&gt;0,IFERROR(I71/H71,0),""))</f>
        <v/>
      </c>
      <c r="K71" s="34">
        <f>IF($A71="","",IF(Assumptions!E78="","",Assumptions!E78))</f>
        <v/>
      </c>
      <c r="L71" s="34">
        <f>IF($A71="","",IFERROR(SUMIFS('Sales Log'!$H$5:$H$154,'Sales Log'!$A$5:$A$154,"&gt;="&amp;$A$3,'Sales Log'!$A$5:$A$154,"&lt;="&amp;$B$3,'Sales Log'!$B$5:$B$154,$A71,'Sales Log'!$D$5:$D$154,"Bound Sale",'Sales Log'!$G$5:$G$154,"Bound"),0))</f>
        <v/>
      </c>
      <c r="M71" s="15">
        <f>IF($A71="","",IF(K71&gt;0,IFERROR(L71/K71,0),""))</f>
        <v/>
      </c>
      <c r="N71" s="34">
        <f>IF($A71="","",IF(Assumptions!F78="","",Assumptions!F78))</f>
        <v/>
      </c>
      <c r="O71" s="34">
        <f>IF($A71="","",IFERROR(SUMIFS('Sales Log'!$I$5:$I$154,'Sales Log'!$A$5:$A$154,"&gt;="&amp;$A$3,'Sales Log'!$A$5:$A$154,"&lt;="&amp;$B$3,'Sales Log'!$B$5:$B$154,$A71,'Sales Log'!$D$5:$D$154,"Bound Sale",'Sales Log'!$G$5:$G$154,"Bound"),0))</f>
        <v/>
      </c>
      <c r="P71" s="15">
        <f>IF($A71="","",IF(N71&gt;0,IFERROR(O71/N71,0),""))</f>
        <v/>
      </c>
      <c r="Q71" s="15">
        <f>IF($A71="","",IF((IF(B71&gt;0,1,0)+IF(E71&gt;0,1,0)+IF(H71&gt;0,1,0)+IF(K71&gt;0,1,0)+IF(N71&gt;0,1,0))=0,"",IFERROR((IF(B71&gt;0,IF(Assumptions!$B$5&gt;0,MIN(D71,Assumptions!$B$5),D71),0)+IF(E71&gt;0,IF(Assumptions!$B$5&gt;0,MIN(G71,Assumptions!$B$5),G71),0)+IF(H71&gt;0,IF(Assumptions!$B$5&gt;0,MIN(J71,Assumptions!$B$5),J71),0)+IF(K71&gt;0,IF(Assumptions!$B$5&gt;0,MIN(M71,Assumptions!$B$5),M71),0)+IF(N71&gt;0,IF(Assumptions!$B$5&gt;0,MIN(P71,Assumptions!$B$5),P71),0))/(IF(B71&gt;0,1,0)+IF(E71&gt;0,1,0)+IF(H71&gt;0,1,0)+IF(K71&gt;0,1,0)+IF(N71&gt;0,1,0)),"")))</f>
        <v/>
      </c>
    </row>
    <row r="72">
      <c r="A72" s="9">
        <f>IF(Assumptions!A79="","",Assumptions!A79)</f>
        <v/>
      </c>
      <c r="B72" s="10">
        <f>IF($A72="","",IF(Assumptions!B79="","",Assumptions!B79))</f>
        <v/>
      </c>
      <c r="C72" s="10">
        <f>IF($A72="","",COUNTIFS('Sales Log'!$A$5:$A$154,"&gt;="&amp;$A$3,'Sales Log'!$A$5:$A$154,"&lt;="&amp;$B$3,'Sales Log'!$B$5:$B$154,$A72,'Sales Log'!$D$5:$D$154,"?*"))</f>
        <v/>
      </c>
      <c r="D72" s="11">
        <f>IF($A72="","",IF(B72&gt;0,IFERROR(C72/B72,0),""))</f>
        <v/>
      </c>
      <c r="E72" s="10">
        <f>IF($A72="","",IF(Assumptions!C79="","",Assumptions!C79))</f>
        <v/>
      </c>
      <c r="F72" s="10">
        <f>IF($A72="","",COUNTIFS('Sales Log'!$A$5:$A$154,"&gt;="&amp;$A$3,'Sales Log'!$A$5:$A$154,"&lt;="&amp;$B$3,'Sales Log'!$B$5:$B$154,$A72,'Sales Log'!$D$5:$D$154,"Quote"))</f>
        <v/>
      </c>
      <c r="G72" s="11">
        <f>IF($A72="","",IF(E72&gt;0,IFERROR(F72/E72,0),""))</f>
        <v/>
      </c>
      <c r="H72" s="10">
        <f>IF($A72="","",IF(Assumptions!D79="","",Assumptions!D79))</f>
        <v/>
      </c>
      <c r="I72" s="10">
        <f>IF($A72="","",COUNTIFS('Sales Log'!$A$5:$A$154,"&gt;="&amp;$A$3,'Sales Log'!$A$5:$A$154,"&lt;="&amp;$B$3,'Sales Log'!$B$5:$B$154,$A72,'Sales Log'!$D$5:$D$154,"Bound Sale",'Sales Log'!$G$5:$G$154,"Bound"))</f>
        <v/>
      </c>
      <c r="J72" s="11">
        <f>IF($A72="","",IF(H72&gt;0,IFERROR(I72/H72,0),""))</f>
        <v/>
      </c>
      <c r="K72" s="33">
        <f>IF($A72="","",IF(Assumptions!E79="","",Assumptions!E79))</f>
        <v/>
      </c>
      <c r="L72" s="33">
        <f>IF($A72="","",IFERROR(SUMIFS('Sales Log'!$H$5:$H$154,'Sales Log'!$A$5:$A$154,"&gt;="&amp;$A$3,'Sales Log'!$A$5:$A$154,"&lt;="&amp;$B$3,'Sales Log'!$B$5:$B$154,$A72,'Sales Log'!$D$5:$D$154,"Bound Sale",'Sales Log'!$G$5:$G$154,"Bound"),0))</f>
        <v/>
      </c>
      <c r="M72" s="11">
        <f>IF($A72="","",IF(K72&gt;0,IFERROR(L72/K72,0),""))</f>
        <v/>
      </c>
      <c r="N72" s="33">
        <f>IF($A72="","",IF(Assumptions!F79="","",Assumptions!F79))</f>
        <v/>
      </c>
      <c r="O72" s="33">
        <f>IF($A72="","",IFERROR(SUMIFS('Sales Log'!$I$5:$I$154,'Sales Log'!$A$5:$A$154,"&gt;="&amp;$A$3,'Sales Log'!$A$5:$A$154,"&lt;="&amp;$B$3,'Sales Log'!$B$5:$B$154,$A72,'Sales Log'!$D$5:$D$154,"Bound Sale",'Sales Log'!$G$5:$G$154,"Bound"),0))</f>
        <v/>
      </c>
      <c r="P72" s="11">
        <f>IF($A72="","",IF(N72&gt;0,IFERROR(O72/N72,0),""))</f>
        <v/>
      </c>
      <c r="Q72" s="11">
        <f>IF($A72="","",IF((IF(B72&gt;0,1,0)+IF(E72&gt;0,1,0)+IF(H72&gt;0,1,0)+IF(K72&gt;0,1,0)+IF(N72&gt;0,1,0))=0,"",IFERROR((IF(B72&gt;0,IF(Assumptions!$B$5&gt;0,MIN(D72,Assumptions!$B$5),D72),0)+IF(E72&gt;0,IF(Assumptions!$B$5&gt;0,MIN(G72,Assumptions!$B$5),G72),0)+IF(H72&gt;0,IF(Assumptions!$B$5&gt;0,MIN(J72,Assumptions!$B$5),J72),0)+IF(K72&gt;0,IF(Assumptions!$B$5&gt;0,MIN(M72,Assumptions!$B$5),M72),0)+IF(N72&gt;0,IF(Assumptions!$B$5&gt;0,MIN(P72,Assumptions!$B$5),P72),0))/(IF(B72&gt;0,1,0)+IF(E72&gt;0,1,0)+IF(H72&gt;0,1,0)+IF(K72&gt;0,1,0)+IF(N72&gt;0,1,0)),"")))</f>
        <v/>
      </c>
    </row>
    <row r="73">
      <c r="A73" s="13">
        <f>IF(Assumptions!A80="","",Assumptions!A80)</f>
        <v/>
      </c>
      <c r="B73" s="14">
        <f>IF($A73="","",IF(Assumptions!B80="","",Assumptions!B80))</f>
        <v/>
      </c>
      <c r="C73" s="14">
        <f>IF($A73="","",COUNTIFS('Sales Log'!$A$5:$A$154,"&gt;="&amp;$A$3,'Sales Log'!$A$5:$A$154,"&lt;="&amp;$B$3,'Sales Log'!$B$5:$B$154,$A73,'Sales Log'!$D$5:$D$154,"?*"))</f>
        <v/>
      </c>
      <c r="D73" s="15">
        <f>IF($A73="","",IF(B73&gt;0,IFERROR(C73/B73,0),""))</f>
        <v/>
      </c>
      <c r="E73" s="14">
        <f>IF($A73="","",IF(Assumptions!C80="","",Assumptions!C80))</f>
        <v/>
      </c>
      <c r="F73" s="14">
        <f>IF($A73="","",COUNTIFS('Sales Log'!$A$5:$A$154,"&gt;="&amp;$A$3,'Sales Log'!$A$5:$A$154,"&lt;="&amp;$B$3,'Sales Log'!$B$5:$B$154,$A73,'Sales Log'!$D$5:$D$154,"Quote"))</f>
        <v/>
      </c>
      <c r="G73" s="15">
        <f>IF($A73="","",IF(E73&gt;0,IFERROR(F73/E73,0),""))</f>
        <v/>
      </c>
      <c r="H73" s="14">
        <f>IF($A73="","",IF(Assumptions!D80="","",Assumptions!D80))</f>
        <v/>
      </c>
      <c r="I73" s="14">
        <f>IF($A73="","",COUNTIFS('Sales Log'!$A$5:$A$154,"&gt;="&amp;$A$3,'Sales Log'!$A$5:$A$154,"&lt;="&amp;$B$3,'Sales Log'!$B$5:$B$154,$A73,'Sales Log'!$D$5:$D$154,"Bound Sale",'Sales Log'!$G$5:$G$154,"Bound"))</f>
        <v/>
      </c>
      <c r="J73" s="15">
        <f>IF($A73="","",IF(H73&gt;0,IFERROR(I73/H73,0),""))</f>
        <v/>
      </c>
      <c r="K73" s="34">
        <f>IF($A73="","",IF(Assumptions!E80="","",Assumptions!E80))</f>
        <v/>
      </c>
      <c r="L73" s="34">
        <f>IF($A73="","",IFERROR(SUMIFS('Sales Log'!$H$5:$H$154,'Sales Log'!$A$5:$A$154,"&gt;="&amp;$A$3,'Sales Log'!$A$5:$A$154,"&lt;="&amp;$B$3,'Sales Log'!$B$5:$B$154,$A73,'Sales Log'!$D$5:$D$154,"Bound Sale",'Sales Log'!$G$5:$G$154,"Bound"),0))</f>
        <v/>
      </c>
      <c r="M73" s="15">
        <f>IF($A73="","",IF(K73&gt;0,IFERROR(L73/K73,0),""))</f>
        <v/>
      </c>
      <c r="N73" s="34">
        <f>IF($A73="","",IF(Assumptions!F80="","",Assumptions!F80))</f>
        <v/>
      </c>
      <c r="O73" s="34">
        <f>IF($A73="","",IFERROR(SUMIFS('Sales Log'!$I$5:$I$154,'Sales Log'!$A$5:$A$154,"&gt;="&amp;$A$3,'Sales Log'!$A$5:$A$154,"&lt;="&amp;$B$3,'Sales Log'!$B$5:$B$154,$A73,'Sales Log'!$D$5:$D$154,"Bound Sale",'Sales Log'!$G$5:$G$154,"Bound"),0))</f>
        <v/>
      </c>
      <c r="P73" s="15">
        <f>IF($A73="","",IF(N73&gt;0,IFERROR(O73/N73,0),""))</f>
        <v/>
      </c>
      <c r="Q73" s="15">
        <f>IF($A73="","",IF((IF(B73&gt;0,1,0)+IF(E73&gt;0,1,0)+IF(H73&gt;0,1,0)+IF(K73&gt;0,1,0)+IF(N73&gt;0,1,0))=0,"",IFERROR((IF(B73&gt;0,IF(Assumptions!$B$5&gt;0,MIN(D73,Assumptions!$B$5),D73),0)+IF(E73&gt;0,IF(Assumptions!$B$5&gt;0,MIN(G73,Assumptions!$B$5),G73),0)+IF(H73&gt;0,IF(Assumptions!$B$5&gt;0,MIN(J73,Assumptions!$B$5),J73),0)+IF(K73&gt;0,IF(Assumptions!$B$5&gt;0,MIN(M73,Assumptions!$B$5),M73),0)+IF(N73&gt;0,IF(Assumptions!$B$5&gt;0,MIN(P73,Assumptions!$B$5),P73),0))/(IF(B73&gt;0,1,0)+IF(E73&gt;0,1,0)+IF(H73&gt;0,1,0)+IF(K73&gt;0,1,0)+IF(N73&gt;0,1,0)),"")))</f>
        <v/>
      </c>
    </row>
    <row r="74">
      <c r="A74" s="9">
        <f>IF(Assumptions!A81="","",Assumptions!A81)</f>
        <v/>
      </c>
      <c r="B74" s="10">
        <f>IF($A74="","",IF(Assumptions!B81="","",Assumptions!B81))</f>
        <v/>
      </c>
      <c r="C74" s="10">
        <f>IF($A74="","",COUNTIFS('Sales Log'!$A$5:$A$154,"&gt;="&amp;$A$3,'Sales Log'!$A$5:$A$154,"&lt;="&amp;$B$3,'Sales Log'!$B$5:$B$154,$A74,'Sales Log'!$D$5:$D$154,"?*"))</f>
        <v/>
      </c>
      <c r="D74" s="11">
        <f>IF($A74="","",IF(B74&gt;0,IFERROR(C74/B74,0),""))</f>
        <v/>
      </c>
      <c r="E74" s="10">
        <f>IF($A74="","",IF(Assumptions!C81="","",Assumptions!C81))</f>
        <v/>
      </c>
      <c r="F74" s="10">
        <f>IF($A74="","",COUNTIFS('Sales Log'!$A$5:$A$154,"&gt;="&amp;$A$3,'Sales Log'!$A$5:$A$154,"&lt;="&amp;$B$3,'Sales Log'!$B$5:$B$154,$A74,'Sales Log'!$D$5:$D$154,"Quote"))</f>
        <v/>
      </c>
      <c r="G74" s="11">
        <f>IF($A74="","",IF(E74&gt;0,IFERROR(F74/E74,0),""))</f>
        <v/>
      </c>
      <c r="H74" s="10">
        <f>IF($A74="","",IF(Assumptions!D81="","",Assumptions!D81))</f>
        <v/>
      </c>
      <c r="I74" s="10">
        <f>IF($A74="","",COUNTIFS('Sales Log'!$A$5:$A$154,"&gt;="&amp;$A$3,'Sales Log'!$A$5:$A$154,"&lt;="&amp;$B$3,'Sales Log'!$B$5:$B$154,$A74,'Sales Log'!$D$5:$D$154,"Bound Sale",'Sales Log'!$G$5:$G$154,"Bound"))</f>
        <v/>
      </c>
      <c r="J74" s="11">
        <f>IF($A74="","",IF(H74&gt;0,IFERROR(I74/H74,0),""))</f>
        <v/>
      </c>
      <c r="K74" s="33">
        <f>IF($A74="","",IF(Assumptions!E81="","",Assumptions!E81))</f>
        <v/>
      </c>
      <c r="L74" s="33">
        <f>IF($A74="","",IFERROR(SUMIFS('Sales Log'!$H$5:$H$154,'Sales Log'!$A$5:$A$154,"&gt;="&amp;$A$3,'Sales Log'!$A$5:$A$154,"&lt;="&amp;$B$3,'Sales Log'!$B$5:$B$154,$A74,'Sales Log'!$D$5:$D$154,"Bound Sale",'Sales Log'!$G$5:$G$154,"Bound"),0))</f>
        <v/>
      </c>
      <c r="M74" s="11">
        <f>IF($A74="","",IF(K74&gt;0,IFERROR(L74/K74,0),""))</f>
        <v/>
      </c>
      <c r="N74" s="33">
        <f>IF($A74="","",IF(Assumptions!F81="","",Assumptions!F81))</f>
        <v/>
      </c>
      <c r="O74" s="33">
        <f>IF($A74="","",IFERROR(SUMIFS('Sales Log'!$I$5:$I$154,'Sales Log'!$A$5:$A$154,"&gt;="&amp;$A$3,'Sales Log'!$A$5:$A$154,"&lt;="&amp;$B$3,'Sales Log'!$B$5:$B$154,$A74,'Sales Log'!$D$5:$D$154,"Bound Sale",'Sales Log'!$G$5:$G$154,"Bound"),0))</f>
        <v/>
      </c>
      <c r="P74" s="11">
        <f>IF($A74="","",IF(N74&gt;0,IFERROR(O74/N74,0),""))</f>
        <v/>
      </c>
      <c r="Q74" s="11">
        <f>IF($A74="","",IF((IF(B74&gt;0,1,0)+IF(E74&gt;0,1,0)+IF(H74&gt;0,1,0)+IF(K74&gt;0,1,0)+IF(N74&gt;0,1,0))=0,"",IFERROR((IF(B74&gt;0,IF(Assumptions!$B$5&gt;0,MIN(D74,Assumptions!$B$5),D74),0)+IF(E74&gt;0,IF(Assumptions!$B$5&gt;0,MIN(G74,Assumptions!$B$5),G74),0)+IF(H74&gt;0,IF(Assumptions!$B$5&gt;0,MIN(J74,Assumptions!$B$5),J74),0)+IF(K74&gt;0,IF(Assumptions!$B$5&gt;0,MIN(M74,Assumptions!$B$5),M74),0)+IF(N74&gt;0,IF(Assumptions!$B$5&gt;0,MIN(P74,Assumptions!$B$5),P74),0))/(IF(B74&gt;0,1,0)+IF(E74&gt;0,1,0)+IF(H74&gt;0,1,0)+IF(K74&gt;0,1,0)+IF(N74&gt;0,1,0)),"")))</f>
        <v/>
      </c>
    </row>
    <row r="75">
      <c r="A75" s="13">
        <f>IF(Assumptions!A82="","",Assumptions!A82)</f>
        <v/>
      </c>
      <c r="B75" s="14">
        <f>IF($A75="","",IF(Assumptions!B82="","",Assumptions!B82))</f>
        <v/>
      </c>
      <c r="C75" s="14">
        <f>IF($A75="","",COUNTIFS('Sales Log'!$A$5:$A$154,"&gt;="&amp;$A$3,'Sales Log'!$A$5:$A$154,"&lt;="&amp;$B$3,'Sales Log'!$B$5:$B$154,$A75,'Sales Log'!$D$5:$D$154,"?*"))</f>
        <v/>
      </c>
      <c r="D75" s="15">
        <f>IF($A75="","",IF(B75&gt;0,IFERROR(C75/B75,0),""))</f>
        <v/>
      </c>
      <c r="E75" s="14">
        <f>IF($A75="","",IF(Assumptions!C82="","",Assumptions!C82))</f>
        <v/>
      </c>
      <c r="F75" s="14">
        <f>IF($A75="","",COUNTIFS('Sales Log'!$A$5:$A$154,"&gt;="&amp;$A$3,'Sales Log'!$A$5:$A$154,"&lt;="&amp;$B$3,'Sales Log'!$B$5:$B$154,$A75,'Sales Log'!$D$5:$D$154,"Quote"))</f>
        <v/>
      </c>
      <c r="G75" s="15">
        <f>IF($A75="","",IF(E75&gt;0,IFERROR(F75/E75,0),""))</f>
        <v/>
      </c>
      <c r="H75" s="14">
        <f>IF($A75="","",IF(Assumptions!D82="","",Assumptions!D82))</f>
        <v/>
      </c>
      <c r="I75" s="14">
        <f>IF($A75="","",COUNTIFS('Sales Log'!$A$5:$A$154,"&gt;="&amp;$A$3,'Sales Log'!$A$5:$A$154,"&lt;="&amp;$B$3,'Sales Log'!$B$5:$B$154,$A75,'Sales Log'!$D$5:$D$154,"Bound Sale",'Sales Log'!$G$5:$G$154,"Bound"))</f>
        <v/>
      </c>
      <c r="J75" s="15">
        <f>IF($A75="","",IF(H75&gt;0,IFERROR(I75/H75,0),""))</f>
        <v/>
      </c>
      <c r="K75" s="34">
        <f>IF($A75="","",IF(Assumptions!E82="","",Assumptions!E82))</f>
        <v/>
      </c>
      <c r="L75" s="34">
        <f>IF($A75="","",IFERROR(SUMIFS('Sales Log'!$H$5:$H$154,'Sales Log'!$A$5:$A$154,"&gt;="&amp;$A$3,'Sales Log'!$A$5:$A$154,"&lt;="&amp;$B$3,'Sales Log'!$B$5:$B$154,$A75,'Sales Log'!$D$5:$D$154,"Bound Sale",'Sales Log'!$G$5:$G$154,"Bound"),0))</f>
        <v/>
      </c>
      <c r="M75" s="15">
        <f>IF($A75="","",IF(K75&gt;0,IFERROR(L75/K75,0),""))</f>
        <v/>
      </c>
      <c r="N75" s="34">
        <f>IF($A75="","",IF(Assumptions!F82="","",Assumptions!F82))</f>
        <v/>
      </c>
      <c r="O75" s="34">
        <f>IF($A75="","",IFERROR(SUMIFS('Sales Log'!$I$5:$I$154,'Sales Log'!$A$5:$A$154,"&gt;="&amp;$A$3,'Sales Log'!$A$5:$A$154,"&lt;="&amp;$B$3,'Sales Log'!$B$5:$B$154,$A75,'Sales Log'!$D$5:$D$154,"Bound Sale",'Sales Log'!$G$5:$G$154,"Bound"),0))</f>
        <v/>
      </c>
      <c r="P75" s="15">
        <f>IF($A75="","",IF(N75&gt;0,IFERROR(O75/N75,0),""))</f>
        <v/>
      </c>
      <c r="Q75" s="15">
        <f>IF($A75="","",IF((IF(B75&gt;0,1,0)+IF(E75&gt;0,1,0)+IF(H75&gt;0,1,0)+IF(K75&gt;0,1,0)+IF(N75&gt;0,1,0))=0,"",IFERROR((IF(B75&gt;0,IF(Assumptions!$B$5&gt;0,MIN(D75,Assumptions!$B$5),D75),0)+IF(E75&gt;0,IF(Assumptions!$B$5&gt;0,MIN(G75,Assumptions!$B$5),G75),0)+IF(H75&gt;0,IF(Assumptions!$B$5&gt;0,MIN(J75,Assumptions!$B$5),J75),0)+IF(K75&gt;0,IF(Assumptions!$B$5&gt;0,MIN(M75,Assumptions!$B$5),M75),0)+IF(N75&gt;0,IF(Assumptions!$B$5&gt;0,MIN(P75,Assumptions!$B$5),P75),0))/(IF(B75&gt;0,1,0)+IF(E75&gt;0,1,0)+IF(H75&gt;0,1,0)+IF(K75&gt;0,1,0)+IF(N75&gt;0,1,0)),"")))</f>
        <v/>
      </c>
    </row>
    <row r="76">
      <c r="A76" s="9">
        <f>IF(Assumptions!A83="","",Assumptions!A83)</f>
        <v/>
      </c>
      <c r="B76" s="10">
        <f>IF($A76="","",IF(Assumptions!B83="","",Assumptions!B83))</f>
        <v/>
      </c>
      <c r="C76" s="10">
        <f>IF($A76="","",COUNTIFS('Sales Log'!$A$5:$A$154,"&gt;="&amp;$A$3,'Sales Log'!$A$5:$A$154,"&lt;="&amp;$B$3,'Sales Log'!$B$5:$B$154,$A76,'Sales Log'!$D$5:$D$154,"?*"))</f>
        <v/>
      </c>
      <c r="D76" s="11">
        <f>IF($A76="","",IF(B76&gt;0,IFERROR(C76/B76,0),""))</f>
        <v/>
      </c>
      <c r="E76" s="10">
        <f>IF($A76="","",IF(Assumptions!C83="","",Assumptions!C83))</f>
        <v/>
      </c>
      <c r="F76" s="10">
        <f>IF($A76="","",COUNTIFS('Sales Log'!$A$5:$A$154,"&gt;="&amp;$A$3,'Sales Log'!$A$5:$A$154,"&lt;="&amp;$B$3,'Sales Log'!$B$5:$B$154,$A76,'Sales Log'!$D$5:$D$154,"Quote"))</f>
        <v/>
      </c>
      <c r="G76" s="11">
        <f>IF($A76="","",IF(E76&gt;0,IFERROR(F76/E76,0),""))</f>
        <v/>
      </c>
      <c r="H76" s="10">
        <f>IF($A76="","",IF(Assumptions!D83="","",Assumptions!D83))</f>
        <v/>
      </c>
      <c r="I76" s="10">
        <f>IF($A76="","",COUNTIFS('Sales Log'!$A$5:$A$154,"&gt;="&amp;$A$3,'Sales Log'!$A$5:$A$154,"&lt;="&amp;$B$3,'Sales Log'!$B$5:$B$154,$A76,'Sales Log'!$D$5:$D$154,"Bound Sale",'Sales Log'!$G$5:$G$154,"Bound"))</f>
        <v/>
      </c>
      <c r="J76" s="11">
        <f>IF($A76="","",IF(H76&gt;0,IFERROR(I76/H76,0),""))</f>
        <v/>
      </c>
      <c r="K76" s="33">
        <f>IF($A76="","",IF(Assumptions!E83="","",Assumptions!E83))</f>
        <v/>
      </c>
      <c r="L76" s="33">
        <f>IF($A76="","",IFERROR(SUMIFS('Sales Log'!$H$5:$H$154,'Sales Log'!$A$5:$A$154,"&gt;="&amp;$A$3,'Sales Log'!$A$5:$A$154,"&lt;="&amp;$B$3,'Sales Log'!$B$5:$B$154,$A76,'Sales Log'!$D$5:$D$154,"Bound Sale",'Sales Log'!$G$5:$G$154,"Bound"),0))</f>
        <v/>
      </c>
      <c r="M76" s="11">
        <f>IF($A76="","",IF(K76&gt;0,IFERROR(L76/K76,0),""))</f>
        <v/>
      </c>
      <c r="N76" s="33">
        <f>IF($A76="","",IF(Assumptions!F83="","",Assumptions!F83))</f>
        <v/>
      </c>
      <c r="O76" s="33">
        <f>IF($A76="","",IFERROR(SUMIFS('Sales Log'!$I$5:$I$154,'Sales Log'!$A$5:$A$154,"&gt;="&amp;$A$3,'Sales Log'!$A$5:$A$154,"&lt;="&amp;$B$3,'Sales Log'!$B$5:$B$154,$A76,'Sales Log'!$D$5:$D$154,"Bound Sale",'Sales Log'!$G$5:$G$154,"Bound"),0))</f>
        <v/>
      </c>
      <c r="P76" s="11">
        <f>IF($A76="","",IF(N76&gt;0,IFERROR(O76/N76,0),""))</f>
        <v/>
      </c>
      <c r="Q76" s="11">
        <f>IF($A76="","",IF((IF(B76&gt;0,1,0)+IF(E76&gt;0,1,0)+IF(H76&gt;0,1,0)+IF(K76&gt;0,1,0)+IF(N76&gt;0,1,0))=0,"",IFERROR((IF(B76&gt;0,IF(Assumptions!$B$5&gt;0,MIN(D76,Assumptions!$B$5),D76),0)+IF(E76&gt;0,IF(Assumptions!$B$5&gt;0,MIN(G76,Assumptions!$B$5),G76),0)+IF(H76&gt;0,IF(Assumptions!$B$5&gt;0,MIN(J76,Assumptions!$B$5),J76),0)+IF(K76&gt;0,IF(Assumptions!$B$5&gt;0,MIN(M76,Assumptions!$B$5),M76),0)+IF(N76&gt;0,IF(Assumptions!$B$5&gt;0,MIN(P76,Assumptions!$B$5),P76),0))/(IF(B76&gt;0,1,0)+IF(E76&gt;0,1,0)+IF(H76&gt;0,1,0)+IF(K76&gt;0,1,0)+IF(N76&gt;0,1,0)),"")))</f>
        <v/>
      </c>
    </row>
    <row r="77">
      <c r="A77" s="13">
        <f>IF(Assumptions!A84="","",Assumptions!A84)</f>
        <v/>
      </c>
      <c r="B77" s="14">
        <f>IF($A77="","",IF(Assumptions!B84="","",Assumptions!B84))</f>
        <v/>
      </c>
      <c r="C77" s="14">
        <f>IF($A77="","",COUNTIFS('Sales Log'!$A$5:$A$154,"&gt;="&amp;$A$3,'Sales Log'!$A$5:$A$154,"&lt;="&amp;$B$3,'Sales Log'!$B$5:$B$154,$A77,'Sales Log'!$D$5:$D$154,"?*"))</f>
        <v/>
      </c>
      <c r="D77" s="15">
        <f>IF($A77="","",IF(B77&gt;0,IFERROR(C77/B77,0),""))</f>
        <v/>
      </c>
      <c r="E77" s="14">
        <f>IF($A77="","",IF(Assumptions!C84="","",Assumptions!C84))</f>
        <v/>
      </c>
      <c r="F77" s="14">
        <f>IF($A77="","",COUNTIFS('Sales Log'!$A$5:$A$154,"&gt;="&amp;$A$3,'Sales Log'!$A$5:$A$154,"&lt;="&amp;$B$3,'Sales Log'!$B$5:$B$154,$A77,'Sales Log'!$D$5:$D$154,"Quote"))</f>
        <v/>
      </c>
      <c r="G77" s="15">
        <f>IF($A77="","",IF(E77&gt;0,IFERROR(F77/E77,0),""))</f>
        <v/>
      </c>
      <c r="H77" s="14">
        <f>IF($A77="","",IF(Assumptions!D84="","",Assumptions!D84))</f>
        <v/>
      </c>
      <c r="I77" s="14">
        <f>IF($A77="","",COUNTIFS('Sales Log'!$A$5:$A$154,"&gt;="&amp;$A$3,'Sales Log'!$A$5:$A$154,"&lt;="&amp;$B$3,'Sales Log'!$B$5:$B$154,$A77,'Sales Log'!$D$5:$D$154,"Bound Sale",'Sales Log'!$G$5:$G$154,"Bound"))</f>
        <v/>
      </c>
      <c r="J77" s="15">
        <f>IF($A77="","",IF(H77&gt;0,IFERROR(I77/H77,0),""))</f>
        <v/>
      </c>
      <c r="K77" s="34">
        <f>IF($A77="","",IF(Assumptions!E84="","",Assumptions!E84))</f>
        <v/>
      </c>
      <c r="L77" s="34">
        <f>IF($A77="","",IFERROR(SUMIFS('Sales Log'!$H$5:$H$154,'Sales Log'!$A$5:$A$154,"&gt;="&amp;$A$3,'Sales Log'!$A$5:$A$154,"&lt;="&amp;$B$3,'Sales Log'!$B$5:$B$154,$A77,'Sales Log'!$D$5:$D$154,"Bound Sale",'Sales Log'!$G$5:$G$154,"Bound"),0))</f>
        <v/>
      </c>
      <c r="M77" s="15">
        <f>IF($A77="","",IF(K77&gt;0,IFERROR(L77/K77,0),""))</f>
        <v/>
      </c>
      <c r="N77" s="34">
        <f>IF($A77="","",IF(Assumptions!F84="","",Assumptions!F84))</f>
        <v/>
      </c>
      <c r="O77" s="34">
        <f>IF($A77="","",IFERROR(SUMIFS('Sales Log'!$I$5:$I$154,'Sales Log'!$A$5:$A$154,"&gt;="&amp;$A$3,'Sales Log'!$A$5:$A$154,"&lt;="&amp;$B$3,'Sales Log'!$B$5:$B$154,$A77,'Sales Log'!$D$5:$D$154,"Bound Sale",'Sales Log'!$G$5:$G$154,"Bound"),0))</f>
        <v/>
      </c>
      <c r="P77" s="15">
        <f>IF($A77="","",IF(N77&gt;0,IFERROR(O77/N77,0),""))</f>
        <v/>
      </c>
      <c r="Q77" s="15">
        <f>IF($A77="","",IF((IF(B77&gt;0,1,0)+IF(E77&gt;0,1,0)+IF(H77&gt;0,1,0)+IF(K77&gt;0,1,0)+IF(N77&gt;0,1,0))=0,"",IFERROR((IF(B77&gt;0,IF(Assumptions!$B$5&gt;0,MIN(D77,Assumptions!$B$5),D77),0)+IF(E77&gt;0,IF(Assumptions!$B$5&gt;0,MIN(G77,Assumptions!$B$5),G77),0)+IF(H77&gt;0,IF(Assumptions!$B$5&gt;0,MIN(J77,Assumptions!$B$5),J77),0)+IF(K77&gt;0,IF(Assumptions!$B$5&gt;0,MIN(M77,Assumptions!$B$5),M77),0)+IF(N77&gt;0,IF(Assumptions!$B$5&gt;0,MIN(P77,Assumptions!$B$5),P77),0))/(IF(B77&gt;0,1,0)+IF(E77&gt;0,1,0)+IF(H77&gt;0,1,0)+IF(K77&gt;0,1,0)+IF(N77&gt;0,1,0)),"")))</f>
        <v/>
      </c>
    </row>
    <row r="78">
      <c r="A78" s="9">
        <f>IF(Assumptions!A85="","",Assumptions!A85)</f>
        <v/>
      </c>
      <c r="B78" s="10">
        <f>IF($A78="","",IF(Assumptions!B85="","",Assumptions!B85))</f>
        <v/>
      </c>
      <c r="C78" s="10">
        <f>IF($A78="","",COUNTIFS('Sales Log'!$A$5:$A$154,"&gt;="&amp;$A$3,'Sales Log'!$A$5:$A$154,"&lt;="&amp;$B$3,'Sales Log'!$B$5:$B$154,$A78,'Sales Log'!$D$5:$D$154,"?*"))</f>
        <v/>
      </c>
      <c r="D78" s="11">
        <f>IF($A78="","",IF(B78&gt;0,IFERROR(C78/B78,0),""))</f>
        <v/>
      </c>
      <c r="E78" s="10">
        <f>IF($A78="","",IF(Assumptions!C85="","",Assumptions!C85))</f>
        <v/>
      </c>
      <c r="F78" s="10">
        <f>IF($A78="","",COUNTIFS('Sales Log'!$A$5:$A$154,"&gt;="&amp;$A$3,'Sales Log'!$A$5:$A$154,"&lt;="&amp;$B$3,'Sales Log'!$B$5:$B$154,$A78,'Sales Log'!$D$5:$D$154,"Quote"))</f>
        <v/>
      </c>
      <c r="G78" s="11">
        <f>IF($A78="","",IF(E78&gt;0,IFERROR(F78/E78,0),""))</f>
        <v/>
      </c>
      <c r="H78" s="10">
        <f>IF($A78="","",IF(Assumptions!D85="","",Assumptions!D85))</f>
        <v/>
      </c>
      <c r="I78" s="10">
        <f>IF($A78="","",COUNTIFS('Sales Log'!$A$5:$A$154,"&gt;="&amp;$A$3,'Sales Log'!$A$5:$A$154,"&lt;="&amp;$B$3,'Sales Log'!$B$5:$B$154,$A78,'Sales Log'!$D$5:$D$154,"Bound Sale",'Sales Log'!$G$5:$G$154,"Bound"))</f>
        <v/>
      </c>
      <c r="J78" s="11">
        <f>IF($A78="","",IF(H78&gt;0,IFERROR(I78/H78,0),""))</f>
        <v/>
      </c>
      <c r="K78" s="33">
        <f>IF($A78="","",IF(Assumptions!E85="","",Assumptions!E85))</f>
        <v/>
      </c>
      <c r="L78" s="33">
        <f>IF($A78="","",IFERROR(SUMIFS('Sales Log'!$H$5:$H$154,'Sales Log'!$A$5:$A$154,"&gt;="&amp;$A$3,'Sales Log'!$A$5:$A$154,"&lt;="&amp;$B$3,'Sales Log'!$B$5:$B$154,$A78,'Sales Log'!$D$5:$D$154,"Bound Sale",'Sales Log'!$G$5:$G$154,"Bound"),0))</f>
        <v/>
      </c>
      <c r="M78" s="11">
        <f>IF($A78="","",IF(K78&gt;0,IFERROR(L78/K78,0),""))</f>
        <v/>
      </c>
      <c r="N78" s="33">
        <f>IF($A78="","",IF(Assumptions!F85="","",Assumptions!F85))</f>
        <v/>
      </c>
      <c r="O78" s="33">
        <f>IF($A78="","",IFERROR(SUMIFS('Sales Log'!$I$5:$I$154,'Sales Log'!$A$5:$A$154,"&gt;="&amp;$A$3,'Sales Log'!$A$5:$A$154,"&lt;="&amp;$B$3,'Sales Log'!$B$5:$B$154,$A78,'Sales Log'!$D$5:$D$154,"Bound Sale",'Sales Log'!$G$5:$G$154,"Bound"),0))</f>
        <v/>
      </c>
      <c r="P78" s="11">
        <f>IF($A78="","",IF(N78&gt;0,IFERROR(O78/N78,0),""))</f>
        <v/>
      </c>
      <c r="Q78" s="11">
        <f>IF($A78="","",IF((IF(B78&gt;0,1,0)+IF(E78&gt;0,1,0)+IF(H78&gt;0,1,0)+IF(K78&gt;0,1,0)+IF(N78&gt;0,1,0))=0,"",IFERROR((IF(B78&gt;0,IF(Assumptions!$B$5&gt;0,MIN(D78,Assumptions!$B$5),D78),0)+IF(E78&gt;0,IF(Assumptions!$B$5&gt;0,MIN(G78,Assumptions!$B$5),G78),0)+IF(H78&gt;0,IF(Assumptions!$B$5&gt;0,MIN(J78,Assumptions!$B$5),J78),0)+IF(K78&gt;0,IF(Assumptions!$B$5&gt;0,MIN(M78,Assumptions!$B$5),M78),0)+IF(N78&gt;0,IF(Assumptions!$B$5&gt;0,MIN(P78,Assumptions!$B$5),P78),0))/(IF(B78&gt;0,1,0)+IF(E78&gt;0,1,0)+IF(H78&gt;0,1,0)+IF(K78&gt;0,1,0)+IF(N78&gt;0,1,0)),"")))</f>
        <v/>
      </c>
    </row>
    <row r="79">
      <c r="A79" s="13">
        <f>IF(Assumptions!A86="","",Assumptions!A86)</f>
        <v/>
      </c>
      <c r="B79" s="14">
        <f>IF($A79="","",IF(Assumptions!B86="","",Assumptions!B86))</f>
        <v/>
      </c>
      <c r="C79" s="14">
        <f>IF($A79="","",COUNTIFS('Sales Log'!$A$5:$A$154,"&gt;="&amp;$A$3,'Sales Log'!$A$5:$A$154,"&lt;="&amp;$B$3,'Sales Log'!$B$5:$B$154,$A79,'Sales Log'!$D$5:$D$154,"?*"))</f>
        <v/>
      </c>
      <c r="D79" s="15">
        <f>IF($A79="","",IF(B79&gt;0,IFERROR(C79/B79,0),""))</f>
        <v/>
      </c>
      <c r="E79" s="14">
        <f>IF($A79="","",IF(Assumptions!C86="","",Assumptions!C86))</f>
        <v/>
      </c>
      <c r="F79" s="14">
        <f>IF($A79="","",COUNTIFS('Sales Log'!$A$5:$A$154,"&gt;="&amp;$A$3,'Sales Log'!$A$5:$A$154,"&lt;="&amp;$B$3,'Sales Log'!$B$5:$B$154,$A79,'Sales Log'!$D$5:$D$154,"Quote"))</f>
        <v/>
      </c>
      <c r="G79" s="15">
        <f>IF($A79="","",IF(E79&gt;0,IFERROR(F79/E79,0),""))</f>
        <v/>
      </c>
      <c r="H79" s="14">
        <f>IF($A79="","",IF(Assumptions!D86="","",Assumptions!D86))</f>
        <v/>
      </c>
      <c r="I79" s="14">
        <f>IF($A79="","",COUNTIFS('Sales Log'!$A$5:$A$154,"&gt;="&amp;$A$3,'Sales Log'!$A$5:$A$154,"&lt;="&amp;$B$3,'Sales Log'!$B$5:$B$154,$A79,'Sales Log'!$D$5:$D$154,"Bound Sale",'Sales Log'!$G$5:$G$154,"Bound"))</f>
        <v/>
      </c>
      <c r="J79" s="15">
        <f>IF($A79="","",IF(H79&gt;0,IFERROR(I79/H79,0),""))</f>
        <v/>
      </c>
      <c r="K79" s="34">
        <f>IF($A79="","",IF(Assumptions!E86="","",Assumptions!E86))</f>
        <v/>
      </c>
      <c r="L79" s="34">
        <f>IF($A79="","",IFERROR(SUMIFS('Sales Log'!$H$5:$H$154,'Sales Log'!$A$5:$A$154,"&gt;="&amp;$A$3,'Sales Log'!$A$5:$A$154,"&lt;="&amp;$B$3,'Sales Log'!$B$5:$B$154,$A79,'Sales Log'!$D$5:$D$154,"Bound Sale",'Sales Log'!$G$5:$G$154,"Bound"),0))</f>
        <v/>
      </c>
      <c r="M79" s="15">
        <f>IF($A79="","",IF(K79&gt;0,IFERROR(L79/K79,0),""))</f>
        <v/>
      </c>
      <c r="N79" s="34">
        <f>IF($A79="","",IF(Assumptions!F86="","",Assumptions!F86))</f>
        <v/>
      </c>
      <c r="O79" s="34">
        <f>IF($A79="","",IFERROR(SUMIFS('Sales Log'!$I$5:$I$154,'Sales Log'!$A$5:$A$154,"&gt;="&amp;$A$3,'Sales Log'!$A$5:$A$154,"&lt;="&amp;$B$3,'Sales Log'!$B$5:$B$154,$A79,'Sales Log'!$D$5:$D$154,"Bound Sale",'Sales Log'!$G$5:$G$154,"Bound"),0))</f>
        <v/>
      </c>
      <c r="P79" s="15">
        <f>IF($A79="","",IF(N79&gt;0,IFERROR(O79/N79,0),""))</f>
        <v/>
      </c>
      <c r="Q79" s="15">
        <f>IF($A79="","",IF((IF(B79&gt;0,1,0)+IF(E79&gt;0,1,0)+IF(H79&gt;0,1,0)+IF(K79&gt;0,1,0)+IF(N79&gt;0,1,0))=0,"",IFERROR((IF(B79&gt;0,IF(Assumptions!$B$5&gt;0,MIN(D79,Assumptions!$B$5),D79),0)+IF(E79&gt;0,IF(Assumptions!$B$5&gt;0,MIN(G79,Assumptions!$B$5),G79),0)+IF(H79&gt;0,IF(Assumptions!$B$5&gt;0,MIN(J79,Assumptions!$B$5),J79),0)+IF(K79&gt;0,IF(Assumptions!$B$5&gt;0,MIN(M79,Assumptions!$B$5),M79),0)+IF(N79&gt;0,IF(Assumptions!$B$5&gt;0,MIN(P79,Assumptions!$B$5),P79),0))/(IF(B79&gt;0,1,0)+IF(E79&gt;0,1,0)+IF(H79&gt;0,1,0)+IF(K79&gt;0,1,0)+IF(N79&gt;0,1,0)),"")))</f>
        <v/>
      </c>
    </row>
    <row r="80">
      <c r="A80" s="9">
        <f>IF(Assumptions!A87="","",Assumptions!A87)</f>
        <v/>
      </c>
      <c r="B80" s="10">
        <f>IF($A80="","",IF(Assumptions!B87="","",Assumptions!B87))</f>
        <v/>
      </c>
      <c r="C80" s="10">
        <f>IF($A80="","",COUNTIFS('Sales Log'!$A$5:$A$154,"&gt;="&amp;$A$3,'Sales Log'!$A$5:$A$154,"&lt;="&amp;$B$3,'Sales Log'!$B$5:$B$154,$A80,'Sales Log'!$D$5:$D$154,"?*"))</f>
        <v/>
      </c>
      <c r="D80" s="11">
        <f>IF($A80="","",IF(B80&gt;0,IFERROR(C80/B80,0),""))</f>
        <v/>
      </c>
      <c r="E80" s="10">
        <f>IF($A80="","",IF(Assumptions!C87="","",Assumptions!C87))</f>
        <v/>
      </c>
      <c r="F80" s="10">
        <f>IF($A80="","",COUNTIFS('Sales Log'!$A$5:$A$154,"&gt;="&amp;$A$3,'Sales Log'!$A$5:$A$154,"&lt;="&amp;$B$3,'Sales Log'!$B$5:$B$154,$A80,'Sales Log'!$D$5:$D$154,"Quote"))</f>
        <v/>
      </c>
      <c r="G80" s="11">
        <f>IF($A80="","",IF(E80&gt;0,IFERROR(F80/E80,0),""))</f>
        <v/>
      </c>
      <c r="H80" s="10">
        <f>IF($A80="","",IF(Assumptions!D87="","",Assumptions!D87))</f>
        <v/>
      </c>
      <c r="I80" s="10">
        <f>IF($A80="","",COUNTIFS('Sales Log'!$A$5:$A$154,"&gt;="&amp;$A$3,'Sales Log'!$A$5:$A$154,"&lt;="&amp;$B$3,'Sales Log'!$B$5:$B$154,$A80,'Sales Log'!$D$5:$D$154,"Bound Sale",'Sales Log'!$G$5:$G$154,"Bound"))</f>
        <v/>
      </c>
      <c r="J80" s="11">
        <f>IF($A80="","",IF(H80&gt;0,IFERROR(I80/H80,0),""))</f>
        <v/>
      </c>
      <c r="K80" s="33">
        <f>IF($A80="","",IF(Assumptions!E87="","",Assumptions!E87))</f>
        <v/>
      </c>
      <c r="L80" s="33">
        <f>IF($A80="","",IFERROR(SUMIFS('Sales Log'!$H$5:$H$154,'Sales Log'!$A$5:$A$154,"&gt;="&amp;$A$3,'Sales Log'!$A$5:$A$154,"&lt;="&amp;$B$3,'Sales Log'!$B$5:$B$154,$A80,'Sales Log'!$D$5:$D$154,"Bound Sale",'Sales Log'!$G$5:$G$154,"Bound"),0))</f>
        <v/>
      </c>
      <c r="M80" s="11">
        <f>IF($A80="","",IF(K80&gt;0,IFERROR(L80/K80,0),""))</f>
        <v/>
      </c>
      <c r="N80" s="33">
        <f>IF($A80="","",IF(Assumptions!F87="","",Assumptions!F87))</f>
        <v/>
      </c>
      <c r="O80" s="33">
        <f>IF($A80="","",IFERROR(SUMIFS('Sales Log'!$I$5:$I$154,'Sales Log'!$A$5:$A$154,"&gt;="&amp;$A$3,'Sales Log'!$A$5:$A$154,"&lt;="&amp;$B$3,'Sales Log'!$B$5:$B$154,$A80,'Sales Log'!$D$5:$D$154,"Bound Sale",'Sales Log'!$G$5:$G$154,"Bound"),0))</f>
        <v/>
      </c>
      <c r="P80" s="11">
        <f>IF($A80="","",IF(N80&gt;0,IFERROR(O80/N80,0),""))</f>
        <v/>
      </c>
      <c r="Q80" s="11">
        <f>IF($A80="","",IF((IF(B80&gt;0,1,0)+IF(E80&gt;0,1,0)+IF(H80&gt;0,1,0)+IF(K80&gt;0,1,0)+IF(N80&gt;0,1,0))=0,"",IFERROR((IF(B80&gt;0,IF(Assumptions!$B$5&gt;0,MIN(D80,Assumptions!$B$5),D80),0)+IF(E80&gt;0,IF(Assumptions!$B$5&gt;0,MIN(G80,Assumptions!$B$5),G80),0)+IF(H80&gt;0,IF(Assumptions!$B$5&gt;0,MIN(J80,Assumptions!$B$5),J80),0)+IF(K80&gt;0,IF(Assumptions!$B$5&gt;0,MIN(M80,Assumptions!$B$5),M80),0)+IF(N80&gt;0,IF(Assumptions!$B$5&gt;0,MIN(P80,Assumptions!$B$5),P80),0))/(IF(B80&gt;0,1,0)+IF(E80&gt;0,1,0)+IF(H80&gt;0,1,0)+IF(K80&gt;0,1,0)+IF(N80&gt;0,1,0)),"")))</f>
        <v/>
      </c>
    </row>
    <row r="81">
      <c r="A81" s="13">
        <f>IF(Assumptions!A88="","",Assumptions!A88)</f>
        <v/>
      </c>
      <c r="B81" s="14">
        <f>IF($A81="","",IF(Assumptions!B88="","",Assumptions!B88))</f>
        <v/>
      </c>
      <c r="C81" s="14">
        <f>IF($A81="","",COUNTIFS('Sales Log'!$A$5:$A$154,"&gt;="&amp;$A$3,'Sales Log'!$A$5:$A$154,"&lt;="&amp;$B$3,'Sales Log'!$B$5:$B$154,$A81,'Sales Log'!$D$5:$D$154,"?*"))</f>
        <v/>
      </c>
      <c r="D81" s="15">
        <f>IF($A81="","",IF(B81&gt;0,IFERROR(C81/B81,0),""))</f>
        <v/>
      </c>
      <c r="E81" s="14">
        <f>IF($A81="","",IF(Assumptions!C88="","",Assumptions!C88))</f>
        <v/>
      </c>
      <c r="F81" s="14">
        <f>IF($A81="","",COUNTIFS('Sales Log'!$A$5:$A$154,"&gt;="&amp;$A$3,'Sales Log'!$A$5:$A$154,"&lt;="&amp;$B$3,'Sales Log'!$B$5:$B$154,$A81,'Sales Log'!$D$5:$D$154,"Quote"))</f>
        <v/>
      </c>
      <c r="G81" s="15">
        <f>IF($A81="","",IF(E81&gt;0,IFERROR(F81/E81,0),""))</f>
        <v/>
      </c>
      <c r="H81" s="14">
        <f>IF($A81="","",IF(Assumptions!D88="","",Assumptions!D88))</f>
        <v/>
      </c>
      <c r="I81" s="14">
        <f>IF($A81="","",COUNTIFS('Sales Log'!$A$5:$A$154,"&gt;="&amp;$A$3,'Sales Log'!$A$5:$A$154,"&lt;="&amp;$B$3,'Sales Log'!$B$5:$B$154,$A81,'Sales Log'!$D$5:$D$154,"Bound Sale",'Sales Log'!$G$5:$G$154,"Bound"))</f>
        <v/>
      </c>
      <c r="J81" s="15">
        <f>IF($A81="","",IF(H81&gt;0,IFERROR(I81/H81,0),""))</f>
        <v/>
      </c>
      <c r="K81" s="34">
        <f>IF($A81="","",IF(Assumptions!E88="","",Assumptions!E88))</f>
        <v/>
      </c>
      <c r="L81" s="34">
        <f>IF($A81="","",IFERROR(SUMIFS('Sales Log'!$H$5:$H$154,'Sales Log'!$A$5:$A$154,"&gt;="&amp;$A$3,'Sales Log'!$A$5:$A$154,"&lt;="&amp;$B$3,'Sales Log'!$B$5:$B$154,$A81,'Sales Log'!$D$5:$D$154,"Bound Sale",'Sales Log'!$G$5:$G$154,"Bound"),0))</f>
        <v/>
      </c>
      <c r="M81" s="15">
        <f>IF($A81="","",IF(K81&gt;0,IFERROR(L81/K81,0),""))</f>
        <v/>
      </c>
      <c r="N81" s="34">
        <f>IF($A81="","",IF(Assumptions!F88="","",Assumptions!F88))</f>
        <v/>
      </c>
      <c r="O81" s="34">
        <f>IF($A81="","",IFERROR(SUMIFS('Sales Log'!$I$5:$I$154,'Sales Log'!$A$5:$A$154,"&gt;="&amp;$A$3,'Sales Log'!$A$5:$A$154,"&lt;="&amp;$B$3,'Sales Log'!$B$5:$B$154,$A81,'Sales Log'!$D$5:$D$154,"Bound Sale",'Sales Log'!$G$5:$G$154,"Bound"),0))</f>
        <v/>
      </c>
      <c r="P81" s="15">
        <f>IF($A81="","",IF(N81&gt;0,IFERROR(O81/N81,0),""))</f>
        <v/>
      </c>
      <c r="Q81" s="15">
        <f>IF($A81="","",IF((IF(B81&gt;0,1,0)+IF(E81&gt;0,1,0)+IF(H81&gt;0,1,0)+IF(K81&gt;0,1,0)+IF(N81&gt;0,1,0))=0,"",IFERROR((IF(B81&gt;0,IF(Assumptions!$B$5&gt;0,MIN(D81,Assumptions!$B$5),D81),0)+IF(E81&gt;0,IF(Assumptions!$B$5&gt;0,MIN(G81,Assumptions!$B$5),G81),0)+IF(H81&gt;0,IF(Assumptions!$B$5&gt;0,MIN(J81,Assumptions!$B$5),J81),0)+IF(K81&gt;0,IF(Assumptions!$B$5&gt;0,MIN(M81,Assumptions!$B$5),M81),0)+IF(N81&gt;0,IF(Assumptions!$B$5&gt;0,MIN(P81,Assumptions!$B$5),P81),0))/(IF(B81&gt;0,1,0)+IF(E81&gt;0,1,0)+IF(H81&gt;0,1,0)+IF(K81&gt;0,1,0)+IF(N81&gt;0,1,0)),"")))</f>
        <v/>
      </c>
    </row>
    <row r="82">
      <c r="A82" s="9">
        <f>IF(Assumptions!A89="","",Assumptions!A89)</f>
        <v/>
      </c>
      <c r="B82" s="10">
        <f>IF($A82="","",IF(Assumptions!B89="","",Assumptions!B89))</f>
        <v/>
      </c>
      <c r="C82" s="10">
        <f>IF($A82="","",COUNTIFS('Sales Log'!$A$5:$A$154,"&gt;="&amp;$A$3,'Sales Log'!$A$5:$A$154,"&lt;="&amp;$B$3,'Sales Log'!$B$5:$B$154,$A82,'Sales Log'!$D$5:$D$154,"?*"))</f>
        <v/>
      </c>
      <c r="D82" s="11">
        <f>IF($A82="","",IF(B82&gt;0,IFERROR(C82/B82,0),""))</f>
        <v/>
      </c>
      <c r="E82" s="10">
        <f>IF($A82="","",IF(Assumptions!C89="","",Assumptions!C89))</f>
        <v/>
      </c>
      <c r="F82" s="10">
        <f>IF($A82="","",COUNTIFS('Sales Log'!$A$5:$A$154,"&gt;="&amp;$A$3,'Sales Log'!$A$5:$A$154,"&lt;="&amp;$B$3,'Sales Log'!$B$5:$B$154,$A82,'Sales Log'!$D$5:$D$154,"Quote"))</f>
        <v/>
      </c>
      <c r="G82" s="11">
        <f>IF($A82="","",IF(E82&gt;0,IFERROR(F82/E82,0),""))</f>
        <v/>
      </c>
      <c r="H82" s="10">
        <f>IF($A82="","",IF(Assumptions!D89="","",Assumptions!D89))</f>
        <v/>
      </c>
      <c r="I82" s="10">
        <f>IF($A82="","",COUNTIFS('Sales Log'!$A$5:$A$154,"&gt;="&amp;$A$3,'Sales Log'!$A$5:$A$154,"&lt;="&amp;$B$3,'Sales Log'!$B$5:$B$154,$A82,'Sales Log'!$D$5:$D$154,"Bound Sale",'Sales Log'!$G$5:$G$154,"Bound"))</f>
        <v/>
      </c>
      <c r="J82" s="11">
        <f>IF($A82="","",IF(H82&gt;0,IFERROR(I82/H82,0),""))</f>
        <v/>
      </c>
      <c r="K82" s="33">
        <f>IF($A82="","",IF(Assumptions!E89="","",Assumptions!E89))</f>
        <v/>
      </c>
      <c r="L82" s="33">
        <f>IF($A82="","",IFERROR(SUMIFS('Sales Log'!$H$5:$H$154,'Sales Log'!$A$5:$A$154,"&gt;="&amp;$A$3,'Sales Log'!$A$5:$A$154,"&lt;="&amp;$B$3,'Sales Log'!$B$5:$B$154,$A82,'Sales Log'!$D$5:$D$154,"Bound Sale",'Sales Log'!$G$5:$G$154,"Bound"),0))</f>
        <v/>
      </c>
      <c r="M82" s="11">
        <f>IF($A82="","",IF(K82&gt;0,IFERROR(L82/K82,0),""))</f>
        <v/>
      </c>
      <c r="N82" s="33">
        <f>IF($A82="","",IF(Assumptions!F89="","",Assumptions!F89))</f>
        <v/>
      </c>
      <c r="O82" s="33">
        <f>IF($A82="","",IFERROR(SUMIFS('Sales Log'!$I$5:$I$154,'Sales Log'!$A$5:$A$154,"&gt;="&amp;$A$3,'Sales Log'!$A$5:$A$154,"&lt;="&amp;$B$3,'Sales Log'!$B$5:$B$154,$A82,'Sales Log'!$D$5:$D$154,"Bound Sale",'Sales Log'!$G$5:$G$154,"Bound"),0))</f>
        <v/>
      </c>
      <c r="P82" s="11">
        <f>IF($A82="","",IF(N82&gt;0,IFERROR(O82/N82,0),""))</f>
        <v/>
      </c>
      <c r="Q82" s="11">
        <f>IF($A82="","",IF((IF(B82&gt;0,1,0)+IF(E82&gt;0,1,0)+IF(H82&gt;0,1,0)+IF(K82&gt;0,1,0)+IF(N82&gt;0,1,0))=0,"",IFERROR((IF(B82&gt;0,IF(Assumptions!$B$5&gt;0,MIN(D82,Assumptions!$B$5),D82),0)+IF(E82&gt;0,IF(Assumptions!$B$5&gt;0,MIN(G82,Assumptions!$B$5),G82),0)+IF(H82&gt;0,IF(Assumptions!$B$5&gt;0,MIN(J82,Assumptions!$B$5),J82),0)+IF(K82&gt;0,IF(Assumptions!$B$5&gt;0,MIN(M82,Assumptions!$B$5),M82),0)+IF(N82&gt;0,IF(Assumptions!$B$5&gt;0,MIN(P82,Assumptions!$B$5),P82),0))/(IF(B82&gt;0,1,0)+IF(E82&gt;0,1,0)+IF(H82&gt;0,1,0)+IF(K82&gt;0,1,0)+IF(N82&gt;0,1,0)),"")))</f>
        <v/>
      </c>
    </row>
    <row r="83">
      <c r="A83" s="13">
        <f>IF(Assumptions!A90="","",Assumptions!A90)</f>
        <v/>
      </c>
      <c r="B83" s="14">
        <f>IF($A83="","",IF(Assumptions!B90="","",Assumptions!B90))</f>
        <v/>
      </c>
      <c r="C83" s="14">
        <f>IF($A83="","",COUNTIFS('Sales Log'!$A$5:$A$154,"&gt;="&amp;$A$3,'Sales Log'!$A$5:$A$154,"&lt;="&amp;$B$3,'Sales Log'!$B$5:$B$154,$A83,'Sales Log'!$D$5:$D$154,"?*"))</f>
        <v/>
      </c>
      <c r="D83" s="15">
        <f>IF($A83="","",IF(B83&gt;0,IFERROR(C83/B83,0),""))</f>
        <v/>
      </c>
      <c r="E83" s="14">
        <f>IF($A83="","",IF(Assumptions!C90="","",Assumptions!C90))</f>
        <v/>
      </c>
      <c r="F83" s="14">
        <f>IF($A83="","",COUNTIFS('Sales Log'!$A$5:$A$154,"&gt;="&amp;$A$3,'Sales Log'!$A$5:$A$154,"&lt;="&amp;$B$3,'Sales Log'!$B$5:$B$154,$A83,'Sales Log'!$D$5:$D$154,"Quote"))</f>
        <v/>
      </c>
      <c r="G83" s="15">
        <f>IF($A83="","",IF(E83&gt;0,IFERROR(F83/E83,0),""))</f>
        <v/>
      </c>
      <c r="H83" s="14">
        <f>IF($A83="","",IF(Assumptions!D90="","",Assumptions!D90))</f>
        <v/>
      </c>
      <c r="I83" s="14">
        <f>IF($A83="","",COUNTIFS('Sales Log'!$A$5:$A$154,"&gt;="&amp;$A$3,'Sales Log'!$A$5:$A$154,"&lt;="&amp;$B$3,'Sales Log'!$B$5:$B$154,$A83,'Sales Log'!$D$5:$D$154,"Bound Sale",'Sales Log'!$G$5:$G$154,"Bound"))</f>
        <v/>
      </c>
      <c r="J83" s="15">
        <f>IF($A83="","",IF(H83&gt;0,IFERROR(I83/H83,0),""))</f>
        <v/>
      </c>
      <c r="K83" s="34">
        <f>IF($A83="","",IF(Assumptions!E90="","",Assumptions!E90))</f>
        <v/>
      </c>
      <c r="L83" s="34">
        <f>IF($A83="","",IFERROR(SUMIFS('Sales Log'!$H$5:$H$154,'Sales Log'!$A$5:$A$154,"&gt;="&amp;$A$3,'Sales Log'!$A$5:$A$154,"&lt;="&amp;$B$3,'Sales Log'!$B$5:$B$154,$A83,'Sales Log'!$D$5:$D$154,"Bound Sale",'Sales Log'!$G$5:$G$154,"Bound"),0))</f>
        <v/>
      </c>
      <c r="M83" s="15">
        <f>IF($A83="","",IF(K83&gt;0,IFERROR(L83/K83,0),""))</f>
        <v/>
      </c>
      <c r="N83" s="34">
        <f>IF($A83="","",IF(Assumptions!F90="","",Assumptions!F90))</f>
        <v/>
      </c>
      <c r="O83" s="34">
        <f>IF($A83="","",IFERROR(SUMIFS('Sales Log'!$I$5:$I$154,'Sales Log'!$A$5:$A$154,"&gt;="&amp;$A$3,'Sales Log'!$A$5:$A$154,"&lt;="&amp;$B$3,'Sales Log'!$B$5:$B$154,$A83,'Sales Log'!$D$5:$D$154,"Bound Sale",'Sales Log'!$G$5:$G$154,"Bound"),0))</f>
        <v/>
      </c>
      <c r="P83" s="15">
        <f>IF($A83="","",IF(N83&gt;0,IFERROR(O83/N83,0),""))</f>
        <v/>
      </c>
      <c r="Q83" s="15">
        <f>IF($A83="","",IF((IF(B83&gt;0,1,0)+IF(E83&gt;0,1,0)+IF(H83&gt;0,1,0)+IF(K83&gt;0,1,0)+IF(N83&gt;0,1,0))=0,"",IFERROR((IF(B83&gt;0,IF(Assumptions!$B$5&gt;0,MIN(D83,Assumptions!$B$5),D83),0)+IF(E83&gt;0,IF(Assumptions!$B$5&gt;0,MIN(G83,Assumptions!$B$5),G83),0)+IF(H83&gt;0,IF(Assumptions!$B$5&gt;0,MIN(J83,Assumptions!$B$5),J83),0)+IF(K83&gt;0,IF(Assumptions!$B$5&gt;0,MIN(M83,Assumptions!$B$5),M83),0)+IF(N83&gt;0,IF(Assumptions!$B$5&gt;0,MIN(P83,Assumptions!$B$5),P83),0))/(IF(B83&gt;0,1,0)+IF(E83&gt;0,1,0)+IF(H83&gt;0,1,0)+IF(K83&gt;0,1,0)+IF(N83&gt;0,1,0)),"")))</f>
        <v/>
      </c>
    </row>
    <row r="84">
      <c r="A84" s="9">
        <f>IF(Assumptions!A91="","",Assumptions!A91)</f>
        <v/>
      </c>
      <c r="B84" s="10">
        <f>IF($A84="","",IF(Assumptions!B91="","",Assumptions!B91))</f>
        <v/>
      </c>
      <c r="C84" s="10">
        <f>IF($A84="","",COUNTIFS('Sales Log'!$A$5:$A$154,"&gt;="&amp;$A$3,'Sales Log'!$A$5:$A$154,"&lt;="&amp;$B$3,'Sales Log'!$B$5:$B$154,$A84,'Sales Log'!$D$5:$D$154,"?*"))</f>
        <v/>
      </c>
      <c r="D84" s="11">
        <f>IF($A84="","",IF(B84&gt;0,IFERROR(C84/B84,0),""))</f>
        <v/>
      </c>
      <c r="E84" s="10">
        <f>IF($A84="","",IF(Assumptions!C91="","",Assumptions!C91))</f>
        <v/>
      </c>
      <c r="F84" s="10">
        <f>IF($A84="","",COUNTIFS('Sales Log'!$A$5:$A$154,"&gt;="&amp;$A$3,'Sales Log'!$A$5:$A$154,"&lt;="&amp;$B$3,'Sales Log'!$B$5:$B$154,$A84,'Sales Log'!$D$5:$D$154,"Quote"))</f>
        <v/>
      </c>
      <c r="G84" s="11">
        <f>IF($A84="","",IF(E84&gt;0,IFERROR(F84/E84,0),""))</f>
        <v/>
      </c>
      <c r="H84" s="10">
        <f>IF($A84="","",IF(Assumptions!D91="","",Assumptions!D91))</f>
        <v/>
      </c>
      <c r="I84" s="10">
        <f>IF($A84="","",COUNTIFS('Sales Log'!$A$5:$A$154,"&gt;="&amp;$A$3,'Sales Log'!$A$5:$A$154,"&lt;="&amp;$B$3,'Sales Log'!$B$5:$B$154,$A84,'Sales Log'!$D$5:$D$154,"Bound Sale",'Sales Log'!$G$5:$G$154,"Bound"))</f>
        <v/>
      </c>
      <c r="J84" s="11">
        <f>IF($A84="","",IF(H84&gt;0,IFERROR(I84/H84,0),""))</f>
        <v/>
      </c>
      <c r="K84" s="33">
        <f>IF($A84="","",IF(Assumptions!E91="","",Assumptions!E91))</f>
        <v/>
      </c>
      <c r="L84" s="33">
        <f>IF($A84="","",IFERROR(SUMIFS('Sales Log'!$H$5:$H$154,'Sales Log'!$A$5:$A$154,"&gt;="&amp;$A$3,'Sales Log'!$A$5:$A$154,"&lt;="&amp;$B$3,'Sales Log'!$B$5:$B$154,$A84,'Sales Log'!$D$5:$D$154,"Bound Sale",'Sales Log'!$G$5:$G$154,"Bound"),0))</f>
        <v/>
      </c>
      <c r="M84" s="11">
        <f>IF($A84="","",IF(K84&gt;0,IFERROR(L84/K84,0),""))</f>
        <v/>
      </c>
      <c r="N84" s="33">
        <f>IF($A84="","",IF(Assumptions!F91="","",Assumptions!F91))</f>
        <v/>
      </c>
      <c r="O84" s="33">
        <f>IF($A84="","",IFERROR(SUMIFS('Sales Log'!$I$5:$I$154,'Sales Log'!$A$5:$A$154,"&gt;="&amp;$A$3,'Sales Log'!$A$5:$A$154,"&lt;="&amp;$B$3,'Sales Log'!$B$5:$B$154,$A84,'Sales Log'!$D$5:$D$154,"Bound Sale",'Sales Log'!$G$5:$G$154,"Bound"),0))</f>
        <v/>
      </c>
      <c r="P84" s="11">
        <f>IF($A84="","",IF(N84&gt;0,IFERROR(O84/N84,0),""))</f>
        <v/>
      </c>
      <c r="Q84" s="11">
        <f>IF($A84="","",IF((IF(B84&gt;0,1,0)+IF(E84&gt;0,1,0)+IF(H84&gt;0,1,0)+IF(K84&gt;0,1,0)+IF(N84&gt;0,1,0))=0,"",IFERROR((IF(B84&gt;0,IF(Assumptions!$B$5&gt;0,MIN(D84,Assumptions!$B$5),D84),0)+IF(E84&gt;0,IF(Assumptions!$B$5&gt;0,MIN(G84,Assumptions!$B$5),G84),0)+IF(H84&gt;0,IF(Assumptions!$B$5&gt;0,MIN(J84,Assumptions!$B$5),J84),0)+IF(K84&gt;0,IF(Assumptions!$B$5&gt;0,MIN(M84,Assumptions!$B$5),M84),0)+IF(N84&gt;0,IF(Assumptions!$B$5&gt;0,MIN(P84,Assumptions!$B$5),P84),0))/(IF(B84&gt;0,1,0)+IF(E84&gt;0,1,0)+IF(H84&gt;0,1,0)+IF(K84&gt;0,1,0)+IF(N84&gt;0,1,0)),"")))</f>
        <v/>
      </c>
    </row>
    <row r="85">
      <c r="A85" s="13">
        <f>IF(Assumptions!A92="","",Assumptions!A92)</f>
        <v/>
      </c>
      <c r="B85" s="14">
        <f>IF($A85="","",IF(Assumptions!B92="","",Assumptions!B92))</f>
        <v/>
      </c>
      <c r="C85" s="14">
        <f>IF($A85="","",COUNTIFS('Sales Log'!$A$5:$A$154,"&gt;="&amp;$A$3,'Sales Log'!$A$5:$A$154,"&lt;="&amp;$B$3,'Sales Log'!$B$5:$B$154,$A85,'Sales Log'!$D$5:$D$154,"?*"))</f>
        <v/>
      </c>
      <c r="D85" s="15">
        <f>IF($A85="","",IF(B85&gt;0,IFERROR(C85/B85,0),""))</f>
        <v/>
      </c>
      <c r="E85" s="14">
        <f>IF($A85="","",IF(Assumptions!C92="","",Assumptions!C92))</f>
        <v/>
      </c>
      <c r="F85" s="14">
        <f>IF($A85="","",COUNTIFS('Sales Log'!$A$5:$A$154,"&gt;="&amp;$A$3,'Sales Log'!$A$5:$A$154,"&lt;="&amp;$B$3,'Sales Log'!$B$5:$B$154,$A85,'Sales Log'!$D$5:$D$154,"Quote"))</f>
        <v/>
      </c>
      <c r="G85" s="15">
        <f>IF($A85="","",IF(E85&gt;0,IFERROR(F85/E85,0),""))</f>
        <v/>
      </c>
      <c r="H85" s="14">
        <f>IF($A85="","",IF(Assumptions!D92="","",Assumptions!D92))</f>
        <v/>
      </c>
      <c r="I85" s="14">
        <f>IF($A85="","",COUNTIFS('Sales Log'!$A$5:$A$154,"&gt;="&amp;$A$3,'Sales Log'!$A$5:$A$154,"&lt;="&amp;$B$3,'Sales Log'!$B$5:$B$154,$A85,'Sales Log'!$D$5:$D$154,"Bound Sale",'Sales Log'!$G$5:$G$154,"Bound"))</f>
        <v/>
      </c>
      <c r="J85" s="15">
        <f>IF($A85="","",IF(H85&gt;0,IFERROR(I85/H85,0),""))</f>
        <v/>
      </c>
      <c r="K85" s="34">
        <f>IF($A85="","",IF(Assumptions!E92="","",Assumptions!E92))</f>
        <v/>
      </c>
      <c r="L85" s="34">
        <f>IF($A85="","",IFERROR(SUMIFS('Sales Log'!$H$5:$H$154,'Sales Log'!$A$5:$A$154,"&gt;="&amp;$A$3,'Sales Log'!$A$5:$A$154,"&lt;="&amp;$B$3,'Sales Log'!$B$5:$B$154,$A85,'Sales Log'!$D$5:$D$154,"Bound Sale",'Sales Log'!$G$5:$G$154,"Bound"),0))</f>
        <v/>
      </c>
      <c r="M85" s="15">
        <f>IF($A85="","",IF(K85&gt;0,IFERROR(L85/K85,0),""))</f>
        <v/>
      </c>
      <c r="N85" s="34">
        <f>IF($A85="","",IF(Assumptions!F92="","",Assumptions!F92))</f>
        <v/>
      </c>
      <c r="O85" s="34">
        <f>IF($A85="","",IFERROR(SUMIFS('Sales Log'!$I$5:$I$154,'Sales Log'!$A$5:$A$154,"&gt;="&amp;$A$3,'Sales Log'!$A$5:$A$154,"&lt;="&amp;$B$3,'Sales Log'!$B$5:$B$154,$A85,'Sales Log'!$D$5:$D$154,"Bound Sale",'Sales Log'!$G$5:$G$154,"Bound"),0))</f>
        <v/>
      </c>
      <c r="P85" s="15">
        <f>IF($A85="","",IF(N85&gt;0,IFERROR(O85/N85,0),""))</f>
        <v/>
      </c>
      <c r="Q85" s="15">
        <f>IF($A85="","",IF((IF(B85&gt;0,1,0)+IF(E85&gt;0,1,0)+IF(H85&gt;0,1,0)+IF(K85&gt;0,1,0)+IF(N85&gt;0,1,0))=0,"",IFERROR((IF(B85&gt;0,IF(Assumptions!$B$5&gt;0,MIN(D85,Assumptions!$B$5),D85),0)+IF(E85&gt;0,IF(Assumptions!$B$5&gt;0,MIN(G85,Assumptions!$B$5),G85),0)+IF(H85&gt;0,IF(Assumptions!$B$5&gt;0,MIN(J85,Assumptions!$B$5),J85),0)+IF(K85&gt;0,IF(Assumptions!$B$5&gt;0,MIN(M85,Assumptions!$B$5),M85),0)+IF(N85&gt;0,IF(Assumptions!$B$5&gt;0,MIN(P85,Assumptions!$B$5),P85),0))/(IF(B85&gt;0,1,0)+IF(E85&gt;0,1,0)+IF(H85&gt;0,1,0)+IF(K85&gt;0,1,0)+IF(N85&gt;0,1,0)),"")))</f>
        <v/>
      </c>
    </row>
    <row r="86">
      <c r="A86" s="9">
        <f>IF(Assumptions!A93="","",Assumptions!A93)</f>
        <v/>
      </c>
      <c r="B86" s="10">
        <f>IF($A86="","",IF(Assumptions!B93="","",Assumptions!B93))</f>
        <v/>
      </c>
      <c r="C86" s="10">
        <f>IF($A86="","",COUNTIFS('Sales Log'!$A$5:$A$154,"&gt;="&amp;$A$3,'Sales Log'!$A$5:$A$154,"&lt;="&amp;$B$3,'Sales Log'!$B$5:$B$154,$A86,'Sales Log'!$D$5:$D$154,"?*"))</f>
        <v/>
      </c>
      <c r="D86" s="11">
        <f>IF($A86="","",IF(B86&gt;0,IFERROR(C86/B86,0),""))</f>
        <v/>
      </c>
      <c r="E86" s="10">
        <f>IF($A86="","",IF(Assumptions!C93="","",Assumptions!C93))</f>
        <v/>
      </c>
      <c r="F86" s="10">
        <f>IF($A86="","",COUNTIFS('Sales Log'!$A$5:$A$154,"&gt;="&amp;$A$3,'Sales Log'!$A$5:$A$154,"&lt;="&amp;$B$3,'Sales Log'!$B$5:$B$154,$A86,'Sales Log'!$D$5:$D$154,"Quote"))</f>
        <v/>
      </c>
      <c r="G86" s="11">
        <f>IF($A86="","",IF(E86&gt;0,IFERROR(F86/E86,0),""))</f>
        <v/>
      </c>
      <c r="H86" s="10">
        <f>IF($A86="","",IF(Assumptions!D93="","",Assumptions!D93))</f>
        <v/>
      </c>
      <c r="I86" s="10">
        <f>IF($A86="","",COUNTIFS('Sales Log'!$A$5:$A$154,"&gt;="&amp;$A$3,'Sales Log'!$A$5:$A$154,"&lt;="&amp;$B$3,'Sales Log'!$B$5:$B$154,$A86,'Sales Log'!$D$5:$D$154,"Bound Sale",'Sales Log'!$G$5:$G$154,"Bound"))</f>
        <v/>
      </c>
      <c r="J86" s="11">
        <f>IF($A86="","",IF(H86&gt;0,IFERROR(I86/H86,0),""))</f>
        <v/>
      </c>
      <c r="K86" s="33">
        <f>IF($A86="","",IF(Assumptions!E93="","",Assumptions!E93))</f>
        <v/>
      </c>
      <c r="L86" s="33">
        <f>IF($A86="","",IFERROR(SUMIFS('Sales Log'!$H$5:$H$154,'Sales Log'!$A$5:$A$154,"&gt;="&amp;$A$3,'Sales Log'!$A$5:$A$154,"&lt;="&amp;$B$3,'Sales Log'!$B$5:$B$154,$A86,'Sales Log'!$D$5:$D$154,"Bound Sale",'Sales Log'!$G$5:$G$154,"Bound"),0))</f>
        <v/>
      </c>
      <c r="M86" s="11">
        <f>IF($A86="","",IF(K86&gt;0,IFERROR(L86/K86,0),""))</f>
        <v/>
      </c>
      <c r="N86" s="33">
        <f>IF($A86="","",IF(Assumptions!F93="","",Assumptions!F93))</f>
        <v/>
      </c>
      <c r="O86" s="33">
        <f>IF($A86="","",IFERROR(SUMIFS('Sales Log'!$I$5:$I$154,'Sales Log'!$A$5:$A$154,"&gt;="&amp;$A$3,'Sales Log'!$A$5:$A$154,"&lt;="&amp;$B$3,'Sales Log'!$B$5:$B$154,$A86,'Sales Log'!$D$5:$D$154,"Bound Sale",'Sales Log'!$G$5:$G$154,"Bound"),0))</f>
        <v/>
      </c>
      <c r="P86" s="11">
        <f>IF($A86="","",IF(N86&gt;0,IFERROR(O86/N86,0),""))</f>
        <v/>
      </c>
      <c r="Q86" s="11">
        <f>IF($A86="","",IF((IF(B86&gt;0,1,0)+IF(E86&gt;0,1,0)+IF(H86&gt;0,1,0)+IF(K86&gt;0,1,0)+IF(N86&gt;0,1,0))=0,"",IFERROR((IF(B86&gt;0,IF(Assumptions!$B$5&gt;0,MIN(D86,Assumptions!$B$5),D86),0)+IF(E86&gt;0,IF(Assumptions!$B$5&gt;0,MIN(G86,Assumptions!$B$5),G86),0)+IF(H86&gt;0,IF(Assumptions!$B$5&gt;0,MIN(J86,Assumptions!$B$5),J86),0)+IF(K86&gt;0,IF(Assumptions!$B$5&gt;0,MIN(M86,Assumptions!$B$5),M86),0)+IF(N86&gt;0,IF(Assumptions!$B$5&gt;0,MIN(P86,Assumptions!$B$5),P86),0))/(IF(B86&gt;0,1,0)+IF(E86&gt;0,1,0)+IF(H86&gt;0,1,0)+IF(K86&gt;0,1,0)+IF(N86&gt;0,1,0)),"")))</f>
        <v/>
      </c>
    </row>
    <row r="87">
      <c r="A87" s="13">
        <f>IF(Assumptions!A94="","",Assumptions!A94)</f>
        <v/>
      </c>
      <c r="B87" s="14">
        <f>IF($A87="","",IF(Assumptions!B94="","",Assumptions!B94))</f>
        <v/>
      </c>
      <c r="C87" s="14">
        <f>IF($A87="","",COUNTIFS('Sales Log'!$A$5:$A$154,"&gt;="&amp;$A$3,'Sales Log'!$A$5:$A$154,"&lt;="&amp;$B$3,'Sales Log'!$B$5:$B$154,$A87,'Sales Log'!$D$5:$D$154,"?*"))</f>
        <v/>
      </c>
      <c r="D87" s="15">
        <f>IF($A87="","",IF(B87&gt;0,IFERROR(C87/B87,0),""))</f>
        <v/>
      </c>
      <c r="E87" s="14">
        <f>IF($A87="","",IF(Assumptions!C94="","",Assumptions!C94))</f>
        <v/>
      </c>
      <c r="F87" s="14">
        <f>IF($A87="","",COUNTIFS('Sales Log'!$A$5:$A$154,"&gt;="&amp;$A$3,'Sales Log'!$A$5:$A$154,"&lt;="&amp;$B$3,'Sales Log'!$B$5:$B$154,$A87,'Sales Log'!$D$5:$D$154,"Quote"))</f>
        <v/>
      </c>
      <c r="G87" s="15">
        <f>IF($A87="","",IF(E87&gt;0,IFERROR(F87/E87,0),""))</f>
        <v/>
      </c>
      <c r="H87" s="14">
        <f>IF($A87="","",IF(Assumptions!D94="","",Assumptions!D94))</f>
        <v/>
      </c>
      <c r="I87" s="14">
        <f>IF($A87="","",COUNTIFS('Sales Log'!$A$5:$A$154,"&gt;="&amp;$A$3,'Sales Log'!$A$5:$A$154,"&lt;="&amp;$B$3,'Sales Log'!$B$5:$B$154,$A87,'Sales Log'!$D$5:$D$154,"Bound Sale",'Sales Log'!$G$5:$G$154,"Bound"))</f>
        <v/>
      </c>
      <c r="J87" s="15">
        <f>IF($A87="","",IF(H87&gt;0,IFERROR(I87/H87,0),""))</f>
        <v/>
      </c>
      <c r="K87" s="34">
        <f>IF($A87="","",IF(Assumptions!E94="","",Assumptions!E94))</f>
        <v/>
      </c>
      <c r="L87" s="34">
        <f>IF($A87="","",IFERROR(SUMIFS('Sales Log'!$H$5:$H$154,'Sales Log'!$A$5:$A$154,"&gt;="&amp;$A$3,'Sales Log'!$A$5:$A$154,"&lt;="&amp;$B$3,'Sales Log'!$B$5:$B$154,$A87,'Sales Log'!$D$5:$D$154,"Bound Sale",'Sales Log'!$G$5:$G$154,"Bound"),0))</f>
        <v/>
      </c>
      <c r="M87" s="15">
        <f>IF($A87="","",IF(K87&gt;0,IFERROR(L87/K87,0),""))</f>
        <v/>
      </c>
      <c r="N87" s="34">
        <f>IF($A87="","",IF(Assumptions!F94="","",Assumptions!F94))</f>
        <v/>
      </c>
      <c r="O87" s="34">
        <f>IF($A87="","",IFERROR(SUMIFS('Sales Log'!$I$5:$I$154,'Sales Log'!$A$5:$A$154,"&gt;="&amp;$A$3,'Sales Log'!$A$5:$A$154,"&lt;="&amp;$B$3,'Sales Log'!$B$5:$B$154,$A87,'Sales Log'!$D$5:$D$154,"Bound Sale",'Sales Log'!$G$5:$G$154,"Bound"),0))</f>
        <v/>
      </c>
      <c r="P87" s="15">
        <f>IF($A87="","",IF(N87&gt;0,IFERROR(O87/N87,0),""))</f>
        <v/>
      </c>
      <c r="Q87" s="15">
        <f>IF($A87="","",IF((IF(B87&gt;0,1,0)+IF(E87&gt;0,1,0)+IF(H87&gt;0,1,0)+IF(K87&gt;0,1,0)+IF(N87&gt;0,1,0))=0,"",IFERROR((IF(B87&gt;0,IF(Assumptions!$B$5&gt;0,MIN(D87,Assumptions!$B$5),D87),0)+IF(E87&gt;0,IF(Assumptions!$B$5&gt;0,MIN(G87,Assumptions!$B$5),G87),0)+IF(H87&gt;0,IF(Assumptions!$B$5&gt;0,MIN(J87,Assumptions!$B$5),J87),0)+IF(K87&gt;0,IF(Assumptions!$B$5&gt;0,MIN(M87,Assumptions!$B$5),M87),0)+IF(N87&gt;0,IF(Assumptions!$B$5&gt;0,MIN(P87,Assumptions!$B$5),P87),0))/(IF(B87&gt;0,1,0)+IF(E87&gt;0,1,0)+IF(H87&gt;0,1,0)+IF(K87&gt;0,1,0)+IF(N87&gt;0,1,0)),"")))</f>
        <v/>
      </c>
    </row>
    <row r="88">
      <c r="A88" s="9">
        <f>IF(Assumptions!A95="","",Assumptions!A95)</f>
        <v/>
      </c>
      <c r="B88" s="10">
        <f>IF($A88="","",IF(Assumptions!B95="","",Assumptions!B95))</f>
        <v/>
      </c>
      <c r="C88" s="10">
        <f>IF($A88="","",COUNTIFS('Sales Log'!$A$5:$A$154,"&gt;="&amp;$A$3,'Sales Log'!$A$5:$A$154,"&lt;="&amp;$B$3,'Sales Log'!$B$5:$B$154,$A88,'Sales Log'!$D$5:$D$154,"?*"))</f>
        <v/>
      </c>
      <c r="D88" s="11">
        <f>IF($A88="","",IF(B88&gt;0,IFERROR(C88/B88,0),""))</f>
        <v/>
      </c>
      <c r="E88" s="10">
        <f>IF($A88="","",IF(Assumptions!C95="","",Assumptions!C95))</f>
        <v/>
      </c>
      <c r="F88" s="10">
        <f>IF($A88="","",COUNTIFS('Sales Log'!$A$5:$A$154,"&gt;="&amp;$A$3,'Sales Log'!$A$5:$A$154,"&lt;="&amp;$B$3,'Sales Log'!$B$5:$B$154,$A88,'Sales Log'!$D$5:$D$154,"Quote"))</f>
        <v/>
      </c>
      <c r="G88" s="11">
        <f>IF($A88="","",IF(E88&gt;0,IFERROR(F88/E88,0),""))</f>
        <v/>
      </c>
      <c r="H88" s="10">
        <f>IF($A88="","",IF(Assumptions!D95="","",Assumptions!D95))</f>
        <v/>
      </c>
      <c r="I88" s="10">
        <f>IF($A88="","",COUNTIFS('Sales Log'!$A$5:$A$154,"&gt;="&amp;$A$3,'Sales Log'!$A$5:$A$154,"&lt;="&amp;$B$3,'Sales Log'!$B$5:$B$154,$A88,'Sales Log'!$D$5:$D$154,"Bound Sale",'Sales Log'!$G$5:$G$154,"Bound"))</f>
        <v/>
      </c>
      <c r="J88" s="11">
        <f>IF($A88="","",IF(H88&gt;0,IFERROR(I88/H88,0),""))</f>
        <v/>
      </c>
      <c r="K88" s="33">
        <f>IF($A88="","",IF(Assumptions!E95="","",Assumptions!E95))</f>
        <v/>
      </c>
      <c r="L88" s="33">
        <f>IF($A88="","",IFERROR(SUMIFS('Sales Log'!$H$5:$H$154,'Sales Log'!$A$5:$A$154,"&gt;="&amp;$A$3,'Sales Log'!$A$5:$A$154,"&lt;="&amp;$B$3,'Sales Log'!$B$5:$B$154,$A88,'Sales Log'!$D$5:$D$154,"Bound Sale",'Sales Log'!$G$5:$G$154,"Bound"),0))</f>
        <v/>
      </c>
      <c r="M88" s="11">
        <f>IF($A88="","",IF(K88&gt;0,IFERROR(L88/K88,0),""))</f>
        <v/>
      </c>
      <c r="N88" s="33">
        <f>IF($A88="","",IF(Assumptions!F95="","",Assumptions!F95))</f>
        <v/>
      </c>
      <c r="O88" s="33">
        <f>IF($A88="","",IFERROR(SUMIFS('Sales Log'!$I$5:$I$154,'Sales Log'!$A$5:$A$154,"&gt;="&amp;$A$3,'Sales Log'!$A$5:$A$154,"&lt;="&amp;$B$3,'Sales Log'!$B$5:$B$154,$A88,'Sales Log'!$D$5:$D$154,"Bound Sale",'Sales Log'!$G$5:$G$154,"Bound"),0))</f>
        <v/>
      </c>
      <c r="P88" s="11">
        <f>IF($A88="","",IF(N88&gt;0,IFERROR(O88/N88,0),""))</f>
        <v/>
      </c>
      <c r="Q88" s="11">
        <f>IF($A88="","",IF((IF(B88&gt;0,1,0)+IF(E88&gt;0,1,0)+IF(H88&gt;0,1,0)+IF(K88&gt;0,1,0)+IF(N88&gt;0,1,0))=0,"",IFERROR((IF(B88&gt;0,IF(Assumptions!$B$5&gt;0,MIN(D88,Assumptions!$B$5),D88),0)+IF(E88&gt;0,IF(Assumptions!$B$5&gt;0,MIN(G88,Assumptions!$B$5),G88),0)+IF(H88&gt;0,IF(Assumptions!$B$5&gt;0,MIN(J88,Assumptions!$B$5),J88),0)+IF(K88&gt;0,IF(Assumptions!$B$5&gt;0,MIN(M88,Assumptions!$B$5),M88),0)+IF(N88&gt;0,IF(Assumptions!$B$5&gt;0,MIN(P88,Assumptions!$B$5),P88),0))/(IF(B88&gt;0,1,0)+IF(E88&gt;0,1,0)+IF(H88&gt;0,1,0)+IF(K88&gt;0,1,0)+IF(N88&gt;0,1,0)),"")))</f>
        <v/>
      </c>
    </row>
    <row r="89">
      <c r="A89" s="13">
        <f>IF(Assumptions!A96="","",Assumptions!A96)</f>
        <v/>
      </c>
      <c r="B89" s="14">
        <f>IF($A89="","",IF(Assumptions!B96="","",Assumptions!B96))</f>
        <v/>
      </c>
      <c r="C89" s="14">
        <f>IF($A89="","",COUNTIFS('Sales Log'!$A$5:$A$154,"&gt;="&amp;$A$3,'Sales Log'!$A$5:$A$154,"&lt;="&amp;$B$3,'Sales Log'!$B$5:$B$154,$A89,'Sales Log'!$D$5:$D$154,"?*"))</f>
        <v/>
      </c>
      <c r="D89" s="15">
        <f>IF($A89="","",IF(B89&gt;0,IFERROR(C89/B89,0),""))</f>
        <v/>
      </c>
      <c r="E89" s="14">
        <f>IF($A89="","",IF(Assumptions!C96="","",Assumptions!C96))</f>
        <v/>
      </c>
      <c r="F89" s="14">
        <f>IF($A89="","",COUNTIFS('Sales Log'!$A$5:$A$154,"&gt;="&amp;$A$3,'Sales Log'!$A$5:$A$154,"&lt;="&amp;$B$3,'Sales Log'!$B$5:$B$154,$A89,'Sales Log'!$D$5:$D$154,"Quote"))</f>
        <v/>
      </c>
      <c r="G89" s="15">
        <f>IF($A89="","",IF(E89&gt;0,IFERROR(F89/E89,0),""))</f>
        <v/>
      </c>
      <c r="H89" s="14">
        <f>IF($A89="","",IF(Assumptions!D96="","",Assumptions!D96))</f>
        <v/>
      </c>
      <c r="I89" s="14">
        <f>IF($A89="","",COUNTIFS('Sales Log'!$A$5:$A$154,"&gt;="&amp;$A$3,'Sales Log'!$A$5:$A$154,"&lt;="&amp;$B$3,'Sales Log'!$B$5:$B$154,$A89,'Sales Log'!$D$5:$D$154,"Bound Sale",'Sales Log'!$G$5:$G$154,"Bound"))</f>
        <v/>
      </c>
      <c r="J89" s="15">
        <f>IF($A89="","",IF(H89&gt;0,IFERROR(I89/H89,0),""))</f>
        <v/>
      </c>
      <c r="K89" s="34">
        <f>IF($A89="","",IF(Assumptions!E96="","",Assumptions!E96))</f>
        <v/>
      </c>
      <c r="L89" s="34">
        <f>IF($A89="","",IFERROR(SUMIFS('Sales Log'!$H$5:$H$154,'Sales Log'!$A$5:$A$154,"&gt;="&amp;$A$3,'Sales Log'!$A$5:$A$154,"&lt;="&amp;$B$3,'Sales Log'!$B$5:$B$154,$A89,'Sales Log'!$D$5:$D$154,"Bound Sale",'Sales Log'!$G$5:$G$154,"Bound"),0))</f>
        <v/>
      </c>
      <c r="M89" s="15">
        <f>IF($A89="","",IF(K89&gt;0,IFERROR(L89/K89,0),""))</f>
        <v/>
      </c>
      <c r="N89" s="34">
        <f>IF($A89="","",IF(Assumptions!F96="","",Assumptions!F96))</f>
        <v/>
      </c>
      <c r="O89" s="34">
        <f>IF($A89="","",IFERROR(SUMIFS('Sales Log'!$I$5:$I$154,'Sales Log'!$A$5:$A$154,"&gt;="&amp;$A$3,'Sales Log'!$A$5:$A$154,"&lt;="&amp;$B$3,'Sales Log'!$B$5:$B$154,$A89,'Sales Log'!$D$5:$D$154,"Bound Sale",'Sales Log'!$G$5:$G$154,"Bound"),0))</f>
        <v/>
      </c>
      <c r="P89" s="15">
        <f>IF($A89="","",IF(N89&gt;0,IFERROR(O89/N89,0),""))</f>
        <v/>
      </c>
      <c r="Q89" s="15">
        <f>IF($A89="","",IF((IF(B89&gt;0,1,0)+IF(E89&gt;0,1,0)+IF(H89&gt;0,1,0)+IF(K89&gt;0,1,0)+IF(N89&gt;0,1,0))=0,"",IFERROR((IF(B89&gt;0,IF(Assumptions!$B$5&gt;0,MIN(D89,Assumptions!$B$5),D89),0)+IF(E89&gt;0,IF(Assumptions!$B$5&gt;0,MIN(G89,Assumptions!$B$5),G89),0)+IF(H89&gt;0,IF(Assumptions!$B$5&gt;0,MIN(J89,Assumptions!$B$5),J89),0)+IF(K89&gt;0,IF(Assumptions!$B$5&gt;0,MIN(M89,Assumptions!$B$5),M89),0)+IF(N89&gt;0,IF(Assumptions!$B$5&gt;0,MIN(P89,Assumptions!$B$5),P89),0))/(IF(B89&gt;0,1,0)+IF(E89&gt;0,1,0)+IF(H89&gt;0,1,0)+IF(K89&gt;0,1,0)+IF(N89&gt;0,1,0)),"")))</f>
        <v/>
      </c>
    </row>
    <row r="90">
      <c r="A90" s="9">
        <f>IF(Assumptions!A97="","",Assumptions!A97)</f>
        <v/>
      </c>
      <c r="B90" s="10">
        <f>IF($A90="","",IF(Assumptions!B97="","",Assumptions!B97))</f>
        <v/>
      </c>
      <c r="C90" s="10">
        <f>IF($A90="","",COUNTIFS('Sales Log'!$A$5:$A$154,"&gt;="&amp;$A$3,'Sales Log'!$A$5:$A$154,"&lt;="&amp;$B$3,'Sales Log'!$B$5:$B$154,$A90,'Sales Log'!$D$5:$D$154,"?*"))</f>
        <v/>
      </c>
      <c r="D90" s="11">
        <f>IF($A90="","",IF(B90&gt;0,IFERROR(C90/B90,0),""))</f>
        <v/>
      </c>
      <c r="E90" s="10">
        <f>IF($A90="","",IF(Assumptions!C97="","",Assumptions!C97))</f>
        <v/>
      </c>
      <c r="F90" s="10">
        <f>IF($A90="","",COUNTIFS('Sales Log'!$A$5:$A$154,"&gt;="&amp;$A$3,'Sales Log'!$A$5:$A$154,"&lt;="&amp;$B$3,'Sales Log'!$B$5:$B$154,$A90,'Sales Log'!$D$5:$D$154,"Quote"))</f>
        <v/>
      </c>
      <c r="G90" s="11">
        <f>IF($A90="","",IF(E90&gt;0,IFERROR(F90/E90,0),""))</f>
        <v/>
      </c>
      <c r="H90" s="10">
        <f>IF($A90="","",IF(Assumptions!D97="","",Assumptions!D97))</f>
        <v/>
      </c>
      <c r="I90" s="10">
        <f>IF($A90="","",COUNTIFS('Sales Log'!$A$5:$A$154,"&gt;="&amp;$A$3,'Sales Log'!$A$5:$A$154,"&lt;="&amp;$B$3,'Sales Log'!$B$5:$B$154,$A90,'Sales Log'!$D$5:$D$154,"Bound Sale",'Sales Log'!$G$5:$G$154,"Bound"))</f>
        <v/>
      </c>
      <c r="J90" s="11">
        <f>IF($A90="","",IF(H90&gt;0,IFERROR(I90/H90,0),""))</f>
        <v/>
      </c>
      <c r="K90" s="33">
        <f>IF($A90="","",IF(Assumptions!E97="","",Assumptions!E97))</f>
        <v/>
      </c>
      <c r="L90" s="33">
        <f>IF($A90="","",IFERROR(SUMIFS('Sales Log'!$H$5:$H$154,'Sales Log'!$A$5:$A$154,"&gt;="&amp;$A$3,'Sales Log'!$A$5:$A$154,"&lt;="&amp;$B$3,'Sales Log'!$B$5:$B$154,$A90,'Sales Log'!$D$5:$D$154,"Bound Sale",'Sales Log'!$G$5:$G$154,"Bound"),0))</f>
        <v/>
      </c>
      <c r="M90" s="11">
        <f>IF($A90="","",IF(K90&gt;0,IFERROR(L90/K90,0),""))</f>
        <v/>
      </c>
      <c r="N90" s="33">
        <f>IF($A90="","",IF(Assumptions!F97="","",Assumptions!F97))</f>
        <v/>
      </c>
      <c r="O90" s="33">
        <f>IF($A90="","",IFERROR(SUMIFS('Sales Log'!$I$5:$I$154,'Sales Log'!$A$5:$A$154,"&gt;="&amp;$A$3,'Sales Log'!$A$5:$A$154,"&lt;="&amp;$B$3,'Sales Log'!$B$5:$B$154,$A90,'Sales Log'!$D$5:$D$154,"Bound Sale",'Sales Log'!$G$5:$G$154,"Bound"),0))</f>
        <v/>
      </c>
      <c r="P90" s="11">
        <f>IF($A90="","",IF(N90&gt;0,IFERROR(O90/N90,0),""))</f>
        <v/>
      </c>
      <c r="Q90" s="11">
        <f>IF($A90="","",IF((IF(B90&gt;0,1,0)+IF(E90&gt;0,1,0)+IF(H90&gt;0,1,0)+IF(K90&gt;0,1,0)+IF(N90&gt;0,1,0))=0,"",IFERROR((IF(B90&gt;0,IF(Assumptions!$B$5&gt;0,MIN(D90,Assumptions!$B$5),D90),0)+IF(E90&gt;0,IF(Assumptions!$B$5&gt;0,MIN(G90,Assumptions!$B$5),G90),0)+IF(H90&gt;0,IF(Assumptions!$B$5&gt;0,MIN(J90,Assumptions!$B$5),J90),0)+IF(K90&gt;0,IF(Assumptions!$B$5&gt;0,MIN(M90,Assumptions!$B$5),M90),0)+IF(N90&gt;0,IF(Assumptions!$B$5&gt;0,MIN(P90,Assumptions!$B$5),P90),0))/(IF(B90&gt;0,1,0)+IF(E90&gt;0,1,0)+IF(H90&gt;0,1,0)+IF(K90&gt;0,1,0)+IF(N90&gt;0,1,0)),"")))</f>
        <v/>
      </c>
    </row>
    <row r="91">
      <c r="A91" s="13">
        <f>IF(Assumptions!A98="","",Assumptions!A98)</f>
        <v/>
      </c>
      <c r="B91" s="14">
        <f>IF($A91="","",IF(Assumptions!B98="","",Assumptions!B98))</f>
        <v/>
      </c>
      <c r="C91" s="14">
        <f>IF($A91="","",COUNTIFS('Sales Log'!$A$5:$A$154,"&gt;="&amp;$A$3,'Sales Log'!$A$5:$A$154,"&lt;="&amp;$B$3,'Sales Log'!$B$5:$B$154,$A91,'Sales Log'!$D$5:$D$154,"?*"))</f>
        <v/>
      </c>
      <c r="D91" s="15">
        <f>IF($A91="","",IF(B91&gt;0,IFERROR(C91/B91,0),""))</f>
        <v/>
      </c>
      <c r="E91" s="14">
        <f>IF($A91="","",IF(Assumptions!C98="","",Assumptions!C98))</f>
        <v/>
      </c>
      <c r="F91" s="14">
        <f>IF($A91="","",COUNTIFS('Sales Log'!$A$5:$A$154,"&gt;="&amp;$A$3,'Sales Log'!$A$5:$A$154,"&lt;="&amp;$B$3,'Sales Log'!$B$5:$B$154,$A91,'Sales Log'!$D$5:$D$154,"Quote"))</f>
        <v/>
      </c>
      <c r="G91" s="15">
        <f>IF($A91="","",IF(E91&gt;0,IFERROR(F91/E91,0),""))</f>
        <v/>
      </c>
      <c r="H91" s="14">
        <f>IF($A91="","",IF(Assumptions!D98="","",Assumptions!D98))</f>
        <v/>
      </c>
      <c r="I91" s="14">
        <f>IF($A91="","",COUNTIFS('Sales Log'!$A$5:$A$154,"&gt;="&amp;$A$3,'Sales Log'!$A$5:$A$154,"&lt;="&amp;$B$3,'Sales Log'!$B$5:$B$154,$A91,'Sales Log'!$D$5:$D$154,"Bound Sale",'Sales Log'!$G$5:$G$154,"Bound"))</f>
        <v/>
      </c>
      <c r="J91" s="15">
        <f>IF($A91="","",IF(H91&gt;0,IFERROR(I91/H91,0),""))</f>
        <v/>
      </c>
      <c r="K91" s="34">
        <f>IF($A91="","",IF(Assumptions!E98="","",Assumptions!E98))</f>
        <v/>
      </c>
      <c r="L91" s="34">
        <f>IF($A91="","",IFERROR(SUMIFS('Sales Log'!$H$5:$H$154,'Sales Log'!$A$5:$A$154,"&gt;="&amp;$A$3,'Sales Log'!$A$5:$A$154,"&lt;="&amp;$B$3,'Sales Log'!$B$5:$B$154,$A91,'Sales Log'!$D$5:$D$154,"Bound Sale",'Sales Log'!$G$5:$G$154,"Bound"),0))</f>
        <v/>
      </c>
      <c r="M91" s="15">
        <f>IF($A91="","",IF(K91&gt;0,IFERROR(L91/K91,0),""))</f>
        <v/>
      </c>
      <c r="N91" s="34">
        <f>IF($A91="","",IF(Assumptions!F98="","",Assumptions!F98))</f>
        <v/>
      </c>
      <c r="O91" s="34">
        <f>IF($A91="","",IFERROR(SUMIFS('Sales Log'!$I$5:$I$154,'Sales Log'!$A$5:$A$154,"&gt;="&amp;$A$3,'Sales Log'!$A$5:$A$154,"&lt;="&amp;$B$3,'Sales Log'!$B$5:$B$154,$A91,'Sales Log'!$D$5:$D$154,"Bound Sale",'Sales Log'!$G$5:$G$154,"Bound"),0))</f>
        <v/>
      </c>
      <c r="P91" s="15">
        <f>IF($A91="","",IF(N91&gt;0,IFERROR(O91/N91,0),""))</f>
        <v/>
      </c>
      <c r="Q91" s="15">
        <f>IF($A91="","",IF((IF(B91&gt;0,1,0)+IF(E91&gt;0,1,0)+IF(H91&gt;0,1,0)+IF(K91&gt;0,1,0)+IF(N91&gt;0,1,0))=0,"",IFERROR((IF(B91&gt;0,IF(Assumptions!$B$5&gt;0,MIN(D91,Assumptions!$B$5),D91),0)+IF(E91&gt;0,IF(Assumptions!$B$5&gt;0,MIN(G91,Assumptions!$B$5),G91),0)+IF(H91&gt;0,IF(Assumptions!$B$5&gt;0,MIN(J91,Assumptions!$B$5),J91),0)+IF(K91&gt;0,IF(Assumptions!$B$5&gt;0,MIN(M91,Assumptions!$B$5),M91),0)+IF(N91&gt;0,IF(Assumptions!$B$5&gt;0,MIN(P91,Assumptions!$B$5),P91),0))/(IF(B91&gt;0,1,0)+IF(E91&gt;0,1,0)+IF(H91&gt;0,1,0)+IF(K91&gt;0,1,0)+IF(N91&gt;0,1,0)),"")))</f>
        <v/>
      </c>
    </row>
    <row r="92">
      <c r="A92" s="9">
        <f>IF(Assumptions!A99="","",Assumptions!A99)</f>
        <v/>
      </c>
      <c r="B92" s="10">
        <f>IF($A92="","",IF(Assumptions!B99="","",Assumptions!B99))</f>
        <v/>
      </c>
      <c r="C92" s="10">
        <f>IF($A92="","",COUNTIFS('Sales Log'!$A$5:$A$154,"&gt;="&amp;$A$3,'Sales Log'!$A$5:$A$154,"&lt;="&amp;$B$3,'Sales Log'!$B$5:$B$154,$A92,'Sales Log'!$D$5:$D$154,"?*"))</f>
        <v/>
      </c>
      <c r="D92" s="11">
        <f>IF($A92="","",IF(B92&gt;0,IFERROR(C92/B92,0),""))</f>
        <v/>
      </c>
      <c r="E92" s="10">
        <f>IF($A92="","",IF(Assumptions!C99="","",Assumptions!C99))</f>
        <v/>
      </c>
      <c r="F92" s="10">
        <f>IF($A92="","",COUNTIFS('Sales Log'!$A$5:$A$154,"&gt;="&amp;$A$3,'Sales Log'!$A$5:$A$154,"&lt;="&amp;$B$3,'Sales Log'!$B$5:$B$154,$A92,'Sales Log'!$D$5:$D$154,"Quote"))</f>
        <v/>
      </c>
      <c r="G92" s="11">
        <f>IF($A92="","",IF(E92&gt;0,IFERROR(F92/E92,0),""))</f>
        <v/>
      </c>
      <c r="H92" s="10">
        <f>IF($A92="","",IF(Assumptions!D99="","",Assumptions!D99))</f>
        <v/>
      </c>
      <c r="I92" s="10">
        <f>IF($A92="","",COUNTIFS('Sales Log'!$A$5:$A$154,"&gt;="&amp;$A$3,'Sales Log'!$A$5:$A$154,"&lt;="&amp;$B$3,'Sales Log'!$B$5:$B$154,$A92,'Sales Log'!$D$5:$D$154,"Bound Sale",'Sales Log'!$G$5:$G$154,"Bound"))</f>
        <v/>
      </c>
      <c r="J92" s="11">
        <f>IF($A92="","",IF(H92&gt;0,IFERROR(I92/H92,0),""))</f>
        <v/>
      </c>
      <c r="K92" s="33">
        <f>IF($A92="","",IF(Assumptions!E99="","",Assumptions!E99))</f>
        <v/>
      </c>
      <c r="L92" s="33">
        <f>IF($A92="","",IFERROR(SUMIFS('Sales Log'!$H$5:$H$154,'Sales Log'!$A$5:$A$154,"&gt;="&amp;$A$3,'Sales Log'!$A$5:$A$154,"&lt;="&amp;$B$3,'Sales Log'!$B$5:$B$154,$A92,'Sales Log'!$D$5:$D$154,"Bound Sale",'Sales Log'!$G$5:$G$154,"Bound"),0))</f>
        <v/>
      </c>
      <c r="M92" s="11">
        <f>IF($A92="","",IF(K92&gt;0,IFERROR(L92/K92,0),""))</f>
        <v/>
      </c>
      <c r="N92" s="33">
        <f>IF($A92="","",IF(Assumptions!F99="","",Assumptions!F99))</f>
        <v/>
      </c>
      <c r="O92" s="33">
        <f>IF($A92="","",IFERROR(SUMIFS('Sales Log'!$I$5:$I$154,'Sales Log'!$A$5:$A$154,"&gt;="&amp;$A$3,'Sales Log'!$A$5:$A$154,"&lt;="&amp;$B$3,'Sales Log'!$B$5:$B$154,$A92,'Sales Log'!$D$5:$D$154,"Bound Sale",'Sales Log'!$G$5:$G$154,"Bound"),0))</f>
        <v/>
      </c>
      <c r="P92" s="11">
        <f>IF($A92="","",IF(N92&gt;0,IFERROR(O92/N92,0),""))</f>
        <v/>
      </c>
      <c r="Q92" s="11">
        <f>IF($A92="","",IF((IF(B92&gt;0,1,0)+IF(E92&gt;0,1,0)+IF(H92&gt;0,1,0)+IF(K92&gt;0,1,0)+IF(N92&gt;0,1,0))=0,"",IFERROR((IF(B92&gt;0,IF(Assumptions!$B$5&gt;0,MIN(D92,Assumptions!$B$5),D92),0)+IF(E92&gt;0,IF(Assumptions!$B$5&gt;0,MIN(G92,Assumptions!$B$5),G92),0)+IF(H92&gt;0,IF(Assumptions!$B$5&gt;0,MIN(J92,Assumptions!$B$5),J92),0)+IF(K92&gt;0,IF(Assumptions!$B$5&gt;0,MIN(M92,Assumptions!$B$5),M92),0)+IF(N92&gt;0,IF(Assumptions!$B$5&gt;0,MIN(P92,Assumptions!$B$5),P92),0))/(IF(B92&gt;0,1,0)+IF(E92&gt;0,1,0)+IF(H92&gt;0,1,0)+IF(K92&gt;0,1,0)+IF(N92&gt;0,1,0)),"")))</f>
        <v/>
      </c>
    </row>
    <row r="93">
      <c r="A93" s="13">
        <f>IF(Assumptions!A100="","",Assumptions!A100)</f>
        <v/>
      </c>
      <c r="B93" s="14">
        <f>IF($A93="","",IF(Assumptions!B100="","",Assumptions!B100))</f>
        <v/>
      </c>
      <c r="C93" s="14">
        <f>IF($A93="","",COUNTIFS('Sales Log'!$A$5:$A$154,"&gt;="&amp;$A$3,'Sales Log'!$A$5:$A$154,"&lt;="&amp;$B$3,'Sales Log'!$B$5:$B$154,$A93,'Sales Log'!$D$5:$D$154,"?*"))</f>
        <v/>
      </c>
      <c r="D93" s="15">
        <f>IF($A93="","",IF(B93&gt;0,IFERROR(C93/B93,0),""))</f>
        <v/>
      </c>
      <c r="E93" s="14">
        <f>IF($A93="","",IF(Assumptions!C100="","",Assumptions!C100))</f>
        <v/>
      </c>
      <c r="F93" s="14">
        <f>IF($A93="","",COUNTIFS('Sales Log'!$A$5:$A$154,"&gt;="&amp;$A$3,'Sales Log'!$A$5:$A$154,"&lt;="&amp;$B$3,'Sales Log'!$B$5:$B$154,$A93,'Sales Log'!$D$5:$D$154,"Quote"))</f>
        <v/>
      </c>
      <c r="G93" s="15">
        <f>IF($A93="","",IF(E93&gt;0,IFERROR(F93/E93,0),""))</f>
        <v/>
      </c>
      <c r="H93" s="14">
        <f>IF($A93="","",IF(Assumptions!D100="","",Assumptions!D100))</f>
        <v/>
      </c>
      <c r="I93" s="14">
        <f>IF($A93="","",COUNTIFS('Sales Log'!$A$5:$A$154,"&gt;="&amp;$A$3,'Sales Log'!$A$5:$A$154,"&lt;="&amp;$B$3,'Sales Log'!$B$5:$B$154,$A93,'Sales Log'!$D$5:$D$154,"Bound Sale",'Sales Log'!$G$5:$G$154,"Bound"))</f>
        <v/>
      </c>
      <c r="J93" s="15">
        <f>IF($A93="","",IF(H93&gt;0,IFERROR(I93/H93,0),""))</f>
        <v/>
      </c>
      <c r="K93" s="34">
        <f>IF($A93="","",IF(Assumptions!E100="","",Assumptions!E100))</f>
        <v/>
      </c>
      <c r="L93" s="34">
        <f>IF($A93="","",IFERROR(SUMIFS('Sales Log'!$H$5:$H$154,'Sales Log'!$A$5:$A$154,"&gt;="&amp;$A$3,'Sales Log'!$A$5:$A$154,"&lt;="&amp;$B$3,'Sales Log'!$B$5:$B$154,$A93,'Sales Log'!$D$5:$D$154,"Bound Sale",'Sales Log'!$G$5:$G$154,"Bound"),0))</f>
        <v/>
      </c>
      <c r="M93" s="15">
        <f>IF($A93="","",IF(K93&gt;0,IFERROR(L93/K93,0),""))</f>
        <v/>
      </c>
      <c r="N93" s="34">
        <f>IF($A93="","",IF(Assumptions!F100="","",Assumptions!F100))</f>
        <v/>
      </c>
      <c r="O93" s="34">
        <f>IF($A93="","",IFERROR(SUMIFS('Sales Log'!$I$5:$I$154,'Sales Log'!$A$5:$A$154,"&gt;="&amp;$A$3,'Sales Log'!$A$5:$A$154,"&lt;="&amp;$B$3,'Sales Log'!$B$5:$B$154,$A93,'Sales Log'!$D$5:$D$154,"Bound Sale",'Sales Log'!$G$5:$G$154,"Bound"),0))</f>
        <v/>
      </c>
      <c r="P93" s="15">
        <f>IF($A93="","",IF(N93&gt;0,IFERROR(O93/N93,0),""))</f>
        <v/>
      </c>
      <c r="Q93" s="15">
        <f>IF($A93="","",IF((IF(B93&gt;0,1,0)+IF(E93&gt;0,1,0)+IF(H93&gt;0,1,0)+IF(K93&gt;0,1,0)+IF(N93&gt;0,1,0))=0,"",IFERROR((IF(B93&gt;0,IF(Assumptions!$B$5&gt;0,MIN(D93,Assumptions!$B$5),D93),0)+IF(E93&gt;0,IF(Assumptions!$B$5&gt;0,MIN(G93,Assumptions!$B$5),G93),0)+IF(H93&gt;0,IF(Assumptions!$B$5&gt;0,MIN(J93,Assumptions!$B$5),J93),0)+IF(K93&gt;0,IF(Assumptions!$B$5&gt;0,MIN(M93,Assumptions!$B$5),M93),0)+IF(N93&gt;0,IF(Assumptions!$B$5&gt;0,MIN(P93,Assumptions!$B$5),P93),0))/(IF(B93&gt;0,1,0)+IF(E93&gt;0,1,0)+IF(H93&gt;0,1,0)+IF(K93&gt;0,1,0)+IF(N93&gt;0,1,0)),"")))</f>
        <v/>
      </c>
    </row>
    <row r="94">
      <c r="A94" s="9">
        <f>IF(Assumptions!A101="","",Assumptions!A101)</f>
        <v/>
      </c>
      <c r="B94" s="10">
        <f>IF($A94="","",IF(Assumptions!B101="","",Assumptions!B101))</f>
        <v/>
      </c>
      <c r="C94" s="10">
        <f>IF($A94="","",COUNTIFS('Sales Log'!$A$5:$A$154,"&gt;="&amp;$A$3,'Sales Log'!$A$5:$A$154,"&lt;="&amp;$B$3,'Sales Log'!$B$5:$B$154,$A94,'Sales Log'!$D$5:$D$154,"?*"))</f>
        <v/>
      </c>
      <c r="D94" s="11">
        <f>IF($A94="","",IF(B94&gt;0,IFERROR(C94/B94,0),""))</f>
        <v/>
      </c>
      <c r="E94" s="10">
        <f>IF($A94="","",IF(Assumptions!C101="","",Assumptions!C101))</f>
        <v/>
      </c>
      <c r="F94" s="10">
        <f>IF($A94="","",COUNTIFS('Sales Log'!$A$5:$A$154,"&gt;="&amp;$A$3,'Sales Log'!$A$5:$A$154,"&lt;="&amp;$B$3,'Sales Log'!$B$5:$B$154,$A94,'Sales Log'!$D$5:$D$154,"Quote"))</f>
        <v/>
      </c>
      <c r="G94" s="11">
        <f>IF($A94="","",IF(E94&gt;0,IFERROR(F94/E94,0),""))</f>
        <v/>
      </c>
      <c r="H94" s="10">
        <f>IF($A94="","",IF(Assumptions!D101="","",Assumptions!D101))</f>
        <v/>
      </c>
      <c r="I94" s="10">
        <f>IF($A94="","",COUNTIFS('Sales Log'!$A$5:$A$154,"&gt;="&amp;$A$3,'Sales Log'!$A$5:$A$154,"&lt;="&amp;$B$3,'Sales Log'!$B$5:$B$154,$A94,'Sales Log'!$D$5:$D$154,"Bound Sale",'Sales Log'!$G$5:$G$154,"Bound"))</f>
        <v/>
      </c>
      <c r="J94" s="11">
        <f>IF($A94="","",IF(H94&gt;0,IFERROR(I94/H94,0),""))</f>
        <v/>
      </c>
      <c r="K94" s="33">
        <f>IF($A94="","",IF(Assumptions!E101="","",Assumptions!E101))</f>
        <v/>
      </c>
      <c r="L94" s="33">
        <f>IF($A94="","",IFERROR(SUMIFS('Sales Log'!$H$5:$H$154,'Sales Log'!$A$5:$A$154,"&gt;="&amp;$A$3,'Sales Log'!$A$5:$A$154,"&lt;="&amp;$B$3,'Sales Log'!$B$5:$B$154,$A94,'Sales Log'!$D$5:$D$154,"Bound Sale",'Sales Log'!$G$5:$G$154,"Bound"),0))</f>
        <v/>
      </c>
      <c r="M94" s="11">
        <f>IF($A94="","",IF(K94&gt;0,IFERROR(L94/K94,0),""))</f>
        <v/>
      </c>
      <c r="N94" s="33">
        <f>IF($A94="","",IF(Assumptions!F101="","",Assumptions!F101))</f>
        <v/>
      </c>
      <c r="O94" s="33">
        <f>IF($A94="","",IFERROR(SUMIFS('Sales Log'!$I$5:$I$154,'Sales Log'!$A$5:$A$154,"&gt;="&amp;$A$3,'Sales Log'!$A$5:$A$154,"&lt;="&amp;$B$3,'Sales Log'!$B$5:$B$154,$A94,'Sales Log'!$D$5:$D$154,"Bound Sale",'Sales Log'!$G$5:$G$154,"Bound"),0))</f>
        <v/>
      </c>
      <c r="P94" s="11">
        <f>IF($A94="","",IF(N94&gt;0,IFERROR(O94/N94,0),""))</f>
        <v/>
      </c>
      <c r="Q94" s="11">
        <f>IF($A94="","",IF((IF(B94&gt;0,1,0)+IF(E94&gt;0,1,0)+IF(H94&gt;0,1,0)+IF(K94&gt;0,1,0)+IF(N94&gt;0,1,0))=0,"",IFERROR((IF(B94&gt;0,IF(Assumptions!$B$5&gt;0,MIN(D94,Assumptions!$B$5),D94),0)+IF(E94&gt;0,IF(Assumptions!$B$5&gt;0,MIN(G94,Assumptions!$B$5),G94),0)+IF(H94&gt;0,IF(Assumptions!$B$5&gt;0,MIN(J94,Assumptions!$B$5),J94),0)+IF(K94&gt;0,IF(Assumptions!$B$5&gt;0,MIN(M94,Assumptions!$B$5),M94),0)+IF(N94&gt;0,IF(Assumptions!$B$5&gt;0,MIN(P94,Assumptions!$B$5),P94),0))/(IF(B94&gt;0,1,0)+IF(E94&gt;0,1,0)+IF(H94&gt;0,1,0)+IF(K94&gt;0,1,0)+IF(N94&gt;0,1,0)),"")))</f>
        <v/>
      </c>
    </row>
    <row r="95">
      <c r="A95" s="13">
        <f>IF(Assumptions!A102="","",Assumptions!A102)</f>
        <v/>
      </c>
      <c r="B95" s="14">
        <f>IF($A95="","",IF(Assumptions!B102="","",Assumptions!B102))</f>
        <v/>
      </c>
      <c r="C95" s="14">
        <f>IF($A95="","",COUNTIFS('Sales Log'!$A$5:$A$154,"&gt;="&amp;$A$3,'Sales Log'!$A$5:$A$154,"&lt;="&amp;$B$3,'Sales Log'!$B$5:$B$154,$A95,'Sales Log'!$D$5:$D$154,"?*"))</f>
        <v/>
      </c>
      <c r="D95" s="15">
        <f>IF($A95="","",IF(B95&gt;0,IFERROR(C95/B95,0),""))</f>
        <v/>
      </c>
      <c r="E95" s="14">
        <f>IF($A95="","",IF(Assumptions!C102="","",Assumptions!C102))</f>
        <v/>
      </c>
      <c r="F95" s="14">
        <f>IF($A95="","",COUNTIFS('Sales Log'!$A$5:$A$154,"&gt;="&amp;$A$3,'Sales Log'!$A$5:$A$154,"&lt;="&amp;$B$3,'Sales Log'!$B$5:$B$154,$A95,'Sales Log'!$D$5:$D$154,"Quote"))</f>
        <v/>
      </c>
      <c r="G95" s="15">
        <f>IF($A95="","",IF(E95&gt;0,IFERROR(F95/E95,0),""))</f>
        <v/>
      </c>
      <c r="H95" s="14">
        <f>IF($A95="","",IF(Assumptions!D102="","",Assumptions!D102))</f>
        <v/>
      </c>
      <c r="I95" s="14">
        <f>IF($A95="","",COUNTIFS('Sales Log'!$A$5:$A$154,"&gt;="&amp;$A$3,'Sales Log'!$A$5:$A$154,"&lt;="&amp;$B$3,'Sales Log'!$B$5:$B$154,$A95,'Sales Log'!$D$5:$D$154,"Bound Sale",'Sales Log'!$G$5:$G$154,"Bound"))</f>
        <v/>
      </c>
      <c r="J95" s="15">
        <f>IF($A95="","",IF(H95&gt;0,IFERROR(I95/H95,0),""))</f>
        <v/>
      </c>
      <c r="K95" s="34">
        <f>IF($A95="","",IF(Assumptions!E102="","",Assumptions!E102))</f>
        <v/>
      </c>
      <c r="L95" s="34">
        <f>IF($A95="","",IFERROR(SUMIFS('Sales Log'!$H$5:$H$154,'Sales Log'!$A$5:$A$154,"&gt;="&amp;$A$3,'Sales Log'!$A$5:$A$154,"&lt;="&amp;$B$3,'Sales Log'!$B$5:$B$154,$A95,'Sales Log'!$D$5:$D$154,"Bound Sale",'Sales Log'!$G$5:$G$154,"Bound"),0))</f>
        <v/>
      </c>
      <c r="M95" s="15">
        <f>IF($A95="","",IF(K95&gt;0,IFERROR(L95/K95,0),""))</f>
        <v/>
      </c>
      <c r="N95" s="34">
        <f>IF($A95="","",IF(Assumptions!F102="","",Assumptions!F102))</f>
        <v/>
      </c>
      <c r="O95" s="34">
        <f>IF($A95="","",IFERROR(SUMIFS('Sales Log'!$I$5:$I$154,'Sales Log'!$A$5:$A$154,"&gt;="&amp;$A$3,'Sales Log'!$A$5:$A$154,"&lt;="&amp;$B$3,'Sales Log'!$B$5:$B$154,$A95,'Sales Log'!$D$5:$D$154,"Bound Sale",'Sales Log'!$G$5:$G$154,"Bound"),0))</f>
        <v/>
      </c>
      <c r="P95" s="15">
        <f>IF($A95="","",IF(N95&gt;0,IFERROR(O95/N95,0),""))</f>
        <v/>
      </c>
      <c r="Q95" s="15">
        <f>IF($A95="","",IF((IF(B95&gt;0,1,0)+IF(E95&gt;0,1,0)+IF(H95&gt;0,1,0)+IF(K95&gt;0,1,0)+IF(N95&gt;0,1,0))=0,"",IFERROR((IF(B95&gt;0,IF(Assumptions!$B$5&gt;0,MIN(D95,Assumptions!$B$5),D95),0)+IF(E95&gt;0,IF(Assumptions!$B$5&gt;0,MIN(G95,Assumptions!$B$5),G95),0)+IF(H95&gt;0,IF(Assumptions!$B$5&gt;0,MIN(J95,Assumptions!$B$5),J95),0)+IF(K95&gt;0,IF(Assumptions!$B$5&gt;0,MIN(M95,Assumptions!$B$5),M95),0)+IF(N95&gt;0,IF(Assumptions!$B$5&gt;0,MIN(P95,Assumptions!$B$5),P95),0))/(IF(B95&gt;0,1,0)+IF(E95&gt;0,1,0)+IF(H95&gt;0,1,0)+IF(K95&gt;0,1,0)+IF(N95&gt;0,1,0)),"")))</f>
        <v/>
      </c>
    </row>
    <row r="96">
      <c r="A96" s="9">
        <f>IF(Assumptions!A103="","",Assumptions!A103)</f>
        <v/>
      </c>
      <c r="B96" s="10">
        <f>IF($A96="","",IF(Assumptions!B103="","",Assumptions!B103))</f>
        <v/>
      </c>
      <c r="C96" s="10">
        <f>IF($A96="","",COUNTIFS('Sales Log'!$A$5:$A$154,"&gt;="&amp;$A$3,'Sales Log'!$A$5:$A$154,"&lt;="&amp;$B$3,'Sales Log'!$B$5:$B$154,$A96,'Sales Log'!$D$5:$D$154,"?*"))</f>
        <v/>
      </c>
      <c r="D96" s="11">
        <f>IF($A96="","",IF(B96&gt;0,IFERROR(C96/B96,0),""))</f>
        <v/>
      </c>
      <c r="E96" s="10">
        <f>IF($A96="","",IF(Assumptions!C103="","",Assumptions!C103))</f>
        <v/>
      </c>
      <c r="F96" s="10">
        <f>IF($A96="","",COUNTIFS('Sales Log'!$A$5:$A$154,"&gt;="&amp;$A$3,'Sales Log'!$A$5:$A$154,"&lt;="&amp;$B$3,'Sales Log'!$B$5:$B$154,$A96,'Sales Log'!$D$5:$D$154,"Quote"))</f>
        <v/>
      </c>
      <c r="G96" s="11">
        <f>IF($A96="","",IF(E96&gt;0,IFERROR(F96/E96,0),""))</f>
        <v/>
      </c>
      <c r="H96" s="10">
        <f>IF($A96="","",IF(Assumptions!D103="","",Assumptions!D103))</f>
        <v/>
      </c>
      <c r="I96" s="10">
        <f>IF($A96="","",COUNTIFS('Sales Log'!$A$5:$A$154,"&gt;="&amp;$A$3,'Sales Log'!$A$5:$A$154,"&lt;="&amp;$B$3,'Sales Log'!$B$5:$B$154,$A96,'Sales Log'!$D$5:$D$154,"Bound Sale",'Sales Log'!$G$5:$G$154,"Bound"))</f>
        <v/>
      </c>
      <c r="J96" s="11">
        <f>IF($A96="","",IF(H96&gt;0,IFERROR(I96/H96,0),""))</f>
        <v/>
      </c>
      <c r="K96" s="33">
        <f>IF($A96="","",IF(Assumptions!E103="","",Assumptions!E103))</f>
        <v/>
      </c>
      <c r="L96" s="33">
        <f>IF($A96="","",IFERROR(SUMIFS('Sales Log'!$H$5:$H$154,'Sales Log'!$A$5:$A$154,"&gt;="&amp;$A$3,'Sales Log'!$A$5:$A$154,"&lt;="&amp;$B$3,'Sales Log'!$B$5:$B$154,$A96,'Sales Log'!$D$5:$D$154,"Bound Sale",'Sales Log'!$G$5:$G$154,"Bound"),0))</f>
        <v/>
      </c>
      <c r="M96" s="11">
        <f>IF($A96="","",IF(K96&gt;0,IFERROR(L96/K96,0),""))</f>
        <v/>
      </c>
      <c r="N96" s="33">
        <f>IF($A96="","",IF(Assumptions!F103="","",Assumptions!F103))</f>
        <v/>
      </c>
      <c r="O96" s="33">
        <f>IF($A96="","",IFERROR(SUMIFS('Sales Log'!$I$5:$I$154,'Sales Log'!$A$5:$A$154,"&gt;="&amp;$A$3,'Sales Log'!$A$5:$A$154,"&lt;="&amp;$B$3,'Sales Log'!$B$5:$B$154,$A96,'Sales Log'!$D$5:$D$154,"Bound Sale",'Sales Log'!$G$5:$G$154,"Bound"),0))</f>
        <v/>
      </c>
      <c r="P96" s="11">
        <f>IF($A96="","",IF(N96&gt;0,IFERROR(O96/N96,0),""))</f>
        <v/>
      </c>
      <c r="Q96" s="11">
        <f>IF($A96="","",IF((IF(B96&gt;0,1,0)+IF(E96&gt;0,1,0)+IF(H96&gt;0,1,0)+IF(K96&gt;0,1,0)+IF(N96&gt;0,1,0))=0,"",IFERROR((IF(B96&gt;0,IF(Assumptions!$B$5&gt;0,MIN(D96,Assumptions!$B$5),D96),0)+IF(E96&gt;0,IF(Assumptions!$B$5&gt;0,MIN(G96,Assumptions!$B$5),G96),0)+IF(H96&gt;0,IF(Assumptions!$B$5&gt;0,MIN(J96,Assumptions!$B$5),J96),0)+IF(K96&gt;0,IF(Assumptions!$B$5&gt;0,MIN(M96,Assumptions!$B$5),M96),0)+IF(N96&gt;0,IF(Assumptions!$B$5&gt;0,MIN(P96,Assumptions!$B$5),P96),0))/(IF(B96&gt;0,1,0)+IF(E96&gt;0,1,0)+IF(H96&gt;0,1,0)+IF(K96&gt;0,1,0)+IF(N96&gt;0,1,0)),"")))</f>
        <v/>
      </c>
    </row>
    <row r="97">
      <c r="A97" s="13">
        <f>IF(Assumptions!A104="","",Assumptions!A104)</f>
        <v/>
      </c>
      <c r="B97" s="14">
        <f>IF($A97="","",IF(Assumptions!B104="","",Assumptions!B104))</f>
        <v/>
      </c>
      <c r="C97" s="14">
        <f>IF($A97="","",COUNTIFS('Sales Log'!$A$5:$A$154,"&gt;="&amp;$A$3,'Sales Log'!$A$5:$A$154,"&lt;="&amp;$B$3,'Sales Log'!$B$5:$B$154,$A97,'Sales Log'!$D$5:$D$154,"?*"))</f>
        <v/>
      </c>
      <c r="D97" s="15">
        <f>IF($A97="","",IF(B97&gt;0,IFERROR(C97/B97,0),""))</f>
        <v/>
      </c>
      <c r="E97" s="14">
        <f>IF($A97="","",IF(Assumptions!C104="","",Assumptions!C104))</f>
        <v/>
      </c>
      <c r="F97" s="14">
        <f>IF($A97="","",COUNTIFS('Sales Log'!$A$5:$A$154,"&gt;="&amp;$A$3,'Sales Log'!$A$5:$A$154,"&lt;="&amp;$B$3,'Sales Log'!$B$5:$B$154,$A97,'Sales Log'!$D$5:$D$154,"Quote"))</f>
        <v/>
      </c>
      <c r="G97" s="15">
        <f>IF($A97="","",IF(E97&gt;0,IFERROR(F97/E97,0),""))</f>
        <v/>
      </c>
      <c r="H97" s="14">
        <f>IF($A97="","",IF(Assumptions!D104="","",Assumptions!D104))</f>
        <v/>
      </c>
      <c r="I97" s="14">
        <f>IF($A97="","",COUNTIFS('Sales Log'!$A$5:$A$154,"&gt;="&amp;$A$3,'Sales Log'!$A$5:$A$154,"&lt;="&amp;$B$3,'Sales Log'!$B$5:$B$154,$A97,'Sales Log'!$D$5:$D$154,"Bound Sale",'Sales Log'!$G$5:$G$154,"Bound"))</f>
        <v/>
      </c>
      <c r="J97" s="15">
        <f>IF($A97="","",IF(H97&gt;0,IFERROR(I97/H97,0),""))</f>
        <v/>
      </c>
      <c r="K97" s="34">
        <f>IF($A97="","",IF(Assumptions!E104="","",Assumptions!E104))</f>
        <v/>
      </c>
      <c r="L97" s="34">
        <f>IF($A97="","",IFERROR(SUMIFS('Sales Log'!$H$5:$H$154,'Sales Log'!$A$5:$A$154,"&gt;="&amp;$A$3,'Sales Log'!$A$5:$A$154,"&lt;="&amp;$B$3,'Sales Log'!$B$5:$B$154,$A97,'Sales Log'!$D$5:$D$154,"Bound Sale",'Sales Log'!$G$5:$G$154,"Bound"),0))</f>
        <v/>
      </c>
      <c r="M97" s="15">
        <f>IF($A97="","",IF(K97&gt;0,IFERROR(L97/K97,0),""))</f>
        <v/>
      </c>
      <c r="N97" s="34">
        <f>IF($A97="","",IF(Assumptions!F104="","",Assumptions!F104))</f>
        <v/>
      </c>
      <c r="O97" s="34">
        <f>IF($A97="","",IFERROR(SUMIFS('Sales Log'!$I$5:$I$154,'Sales Log'!$A$5:$A$154,"&gt;="&amp;$A$3,'Sales Log'!$A$5:$A$154,"&lt;="&amp;$B$3,'Sales Log'!$B$5:$B$154,$A97,'Sales Log'!$D$5:$D$154,"Bound Sale",'Sales Log'!$G$5:$G$154,"Bound"),0))</f>
        <v/>
      </c>
      <c r="P97" s="15">
        <f>IF($A97="","",IF(N97&gt;0,IFERROR(O97/N97,0),""))</f>
        <v/>
      </c>
      <c r="Q97" s="15">
        <f>IF($A97="","",IF((IF(B97&gt;0,1,0)+IF(E97&gt;0,1,0)+IF(H97&gt;0,1,0)+IF(K97&gt;0,1,0)+IF(N97&gt;0,1,0))=0,"",IFERROR((IF(B97&gt;0,IF(Assumptions!$B$5&gt;0,MIN(D97,Assumptions!$B$5),D97),0)+IF(E97&gt;0,IF(Assumptions!$B$5&gt;0,MIN(G97,Assumptions!$B$5),G97),0)+IF(H97&gt;0,IF(Assumptions!$B$5&gt;0,MIN(J97,Assumptions!$B$5),J97),0)+IF(K97&gt;0,IF(Assumptions!$B$5&gt;0,MIN(M97,Assumptions!$B$5),M97),0)+IF(N97&gt;0,IF(Assumptions!$B$5&gt;0,MIN(P97,Assumptions!$B$5),P97),0))/(IF(B97&gt;0,1,0)+IF(E97&gt;0,1,0)+IF(H97&gt;0,1,0)+IF(K97&gt;0,1,0)+IF(N97&gt;0,1,0)),"")))</f>
        <v/>
      </c>
    </row>
    <row r="98">
      <c r="A98" s="9">
        <f>IF(Assumptions!A105="","",Assumptions!A105)</f>
        <v/>
      </c>
      <c r="B98" s="10">
        <f>IF($A98="","",IF(Assumptions!B105="","",Assumptions!B105))</f>
        <v/>
      </c>
      <c r="C98" s="10">
        <f>IF($A98="","",COUNTIFS('Sales Log'!$A$5:$A$154,"&gt;="&amp;$A$3,'Sales Log'!$A$5:$A$154,"&lt;="&amp;$B$3,'Sales Log'!$B$5:$B$154,$A98,'Sales Log'!$D$5:$D$154,"?*"))</f>
        <v/>
      </c>
      <c r="D98" s="11">
        <f>IF($A98="","",IF(B98&gt;0,IFERROR(C98/B98,0),""))</f>
        <v/>
      </c>
      <c r="E98" s="10">
        <f>IF($A98="","",IF(Assumptions!C105="","",Assumptions!C105))</f>
        <v/>
      </c>
      <c r="F98" s="10">
        <f>IF($A98="","",COUNTIFS('Sales Log'!$A$5:$A$154,"&gt;="&amp;$A$3,'Sales Log'!$A$5:$A$154,"&lt;="&amp;$B$3,'Sales Log'!$B$5:$B$154,$A98,'Sales Log'!$D$5:$D$154,"Quote"))</f>
        <v/>
      </c>
      <c r="G98" s="11">
        <f>IF($A98="","",IF(E98&gt;0,IFERROR(F98/E98,0),""))</f>
        <v/>
      </c>
      <c r="H98" s="10">
        <f>IF($A98="","",IF(Assumptions!D105="","",Assumptions!D105))</f>
        <v/>
      </c>
      <c r="I98" s="10">
        <f>IF($A98="","",COUNTIFS('Sales Log'!$A$5:$A$154,"&gt;="&amp;$A$3,'Sales Log'!$A$5:$A$154,"&lt;="&amp;$B$3,'Sales Log'!$B$5:$B$154,$A98,'Sales Log'!$D$5:$D$154,"Bound Sale",'Sales Log'!$G$5:$G$154,"Bound"))</f>
        <v/>
      </c>
      <c r="J98" s="11">
        <f>IF($A98="","",IF(H98&gt;0,IFERROR(I98/H98,0),""))</f>
        <v/>
      </c>
      <c r="K98" s="33">
        <f>IF($A98="","",IF(Assumptions!E105="","",Assumptions!E105))</f>
        <v/>
      </c>
      <c r="L98" s="33">
        <f>IF($A98="","",IFERROR(SUMIFS('Sales Log'!$H$5:$H$154,'Sales Log'!$A$5:$A$154,"&gt;="&amp;$A$3,'Sales Log'!$A$5:$A$154,"&lt;="&amp;$B$3,'Sales Log'!$B$5:$B$154,$A98,'Sales Log'!$D$5:$D$154,"Bound Sale",'Sales Log'!$G$5:$G$154,"Bound"),0))</f>
        <v/>
      </c>
      <c r="M98" s="11">
        <f>IF($A98="","",IF(K98&gt;0,IFERROR(L98/K98,0),""))</f>
        <v/>
      </c>
      <c r="N98" s="33">
        <f>IF($A98="","",IF(Assumptions!F105="","",Assumptions!F105))</f>
        <v/>
      </c>
      <c r="O98" s="33">
        <f>IF($A98="","",IFERROR(SUMIFS('Sales Log'!$I$5:$I$154,'Sales Log'!$A$5:$A$154,"&gt;="&amp;$A$3,'Sales Log'!$A$5:$A$154,"&lt;="&amp;$B$3,'Sales Log'!$B$5:$B$154,$A98,'Sales Log'!$D$5:$D$154,"Bound Sale",'Sales Log'!$G$5:$G$154,"Bound"),0))</f>
        <v/>
      </c>
      <c r="P98" s="11">
        <f>IF($A98="","",IF(N98&gt;0,IFERROR(O98/N98,0),""))</f>
        <v/>
      </c>
      <c r="Q98" s="11">
        <f>IF($A98="","",IF((IF(B98&gt;0,1,0)+IF(E98&gt;0,1,0)+IF(H98&gt;0,1,0)+IF(K98&gt;0,1,0)+IF(N98&gt;0,1,0))=0,"",IFERROR((IF(B98&gt;0,IF(Assumptions!$B$5&gt;0,MIN(D98,Assumptions!$B$5),D98),0)+IF(E98&gt;0,IF(Assumptions!$B$5&gt;0,MIN(G98,Assumptions!$B$5),G98),0)+IF(H98&gt;0,IF(Assumptions!$B$5&gt;0,MIN(J98,Assumptions!$B$5),J98),0)+IF(K98&gt;0,IF(Assumptions!$B$5&gt;0,MIN(M98,Assumptions!$B$5),M98),0)+IF(N98&gt;0,IF(Assumptions!$B$5&gt;0,MIN(P98,Assumptions!$B$5),P98),0))/(IF(B98&gt;0,1,0)+IF(E98&gt;0,1,0)+IF(H98&gt;0,1,0)+IF(K98&gt;0,1,0)+IF(N98&gt;0,1,0)),"")))</f>
        <v/>
      </c>
    </row>
    <row r="99">
      <c r="A99" s="13">
        <f>IF(Assumptions!A106="","",Assumptions!A106)</f>
        <v/>
      </c>
      <c r="B99" s="14">
        <f>IF($A99="","",IF(Assumptions!B106="","",Assumptions!B106))</f>
        <v/>
      </c>
      <c r="C99" s="14">
        <f>IF($A99="","",COUNTIFS('Sales Log'!$A$5:$A$154,"&gt;="&amp;$A$3,'Sales Log'!$A$5:$A$154,"&lt;="&amp;$B$3,'Sales Log'!$B$5:$B$154,$A99,'Sales Log'!$D$5:$D$154,"?*"))</f>
        <v/>
      </c>
      <c r="D99" s="15">
        <f>IF($A99="","",IF(B99&gt;0,IFERROR(C99/B99,0),""))</f>
        <v/>
      </c>
      <c r="E99" s="14">
        <f>IF($A99="","",IF(Assumptions!C106="","",Assumptions!C106))</f>
        <v/>
      </c>
      <c r="F99" s="14">
        <f>IF($A99="","",COUNTIFS('Sales Log'!$A$5:$A$154,"&gt;="&amp;$A$3,'Sales Log'!$A$5:$A$154,"&lt;="&amp;$B$3,'Sales Log'!$B$5:$B$154,$A99,'Sales Log'!$D$5:$D$154,"Quote"))</f>
        <v/>
      </c>
      <c r="G99" s="15">
        <f>IF($A99="","",IF(E99&gt;0,IFERROR(F99/E99,0),""))</f>
        <v/>
      </c>
      <c r="H99" s="14">
        <f>IF($A99="","",IF(Assumptions!D106="","",Assumptions!D106))</f>
        <v/>
      </c>
      <c r="I99" s="14">
        <f>IF($A99="","",COUNTIFS('Sales Log'!$A$5:$A$154,"&gt;="&amp;$A$3,'Sales Log'!$A$5:$A$154,"&lt;="&amp;$B$3,'Sales Log'!$B$5:$B$154,$A99,'Sales Log'!$D$5:$D$154,"Bound Sale",'Sales Log'!$G$5:$G$154,"Bound"))</f>
        <v/>
      </c>
      <c r="J99" s="15">
        <f>IF($A99="","",IF(H99&gt;0,IFERROR(I99/H99,0),""))</f>
        <v/>
      </c>
      <c r="K99" s="34">
        <f>IF($A99="","",IF(Assumptions!E106="","",Assumptions!E106))</f>
        <v/>
      </c>
      <c r="L99" s="34">
        <f>IF($A99="","",IFERROR(SUMIFS('Sales Log'!$H$5:$H$154,'Sales Log'!$A$5:$A$154,"&gt;="&amp;$A$3,'Sales Log'!$A$5:$A$154,"&lt;="&amp;$B$3,'Sales Log'!$B$5:$B$154,$A99,'Sales Log'!$D$5:$D$154,"Bound Sale",'Sales Log'!$G$5:$G$154,"Bound"),0))</f>
        <v/>
      </c>
      <c r="M99" s="15">
        <f>IF($A99="","",IF(K99&gt;0,IFERROR(L99/K99,0),""))</f>
        <v/>
      </c>
      <c r="N99" s="34">
        <f>IF($A99="","",IF(Assumptions!F106="","",Assumptions!F106))</f>
        <v/>
      </c>
      <c r="O99" s="34">
        <f>IF($A99="","",IFERROR(SUMIFS('Sales Log'!$I$5:$I$154,'Sales Log'!$A$5:$A$154,"&gt;="&amp;$A$3,'Sales Log'!$A$5:$A$154,"&lt;="&amp;$B$3,'Sales Log'!$B$5:$B$154,$A99,'Sales Log'!$D$5:$D$154,"Bound Sale",'Sales Log'!$G$5:$G$154,"Bound"),0))</f>
        <v/>
      </c>
      <c r="P99" s="15">
        <f>IF($A99="","",IF(N99&gt;0,IFERROR(O99/N99,0),""))</f>
        <v/>
      </c>
      <c r="Q99" s="15">
        <f>IF($A99="","",IF((IF(B99&gt;0,1,0)+IF(E99&gt;0,1,0)+IF(H99&gt;0,1,0)+IF(K99&gt;0,1,0)+IF(N99&gt;0,1,0))=0,"",IFERROR((IF(B99&gt;0,IF(Assumptions!$B$5&gt;0,MIN(D99,Assumptions!$B$5),D99),0)+IF(E99&gt;0,IF(Assumptions!$B$5&gt;0,MIN(G99,Assumptions!$B$5),G99),0)+IF(H99&gt;0,IF(Assumptions!$B$5&gt;0,MIN(J99,Assumptions!$B$5),J99),0)+IF(K99&gt;0,IF(Assumptions!$B$5&gt;0,MIN(M99,Assumptions!$B$5),M99),0)+IF(N99&gt;0,IF(Assumptions!$B$5&gt;0,MIN(P99,Assumptions!$B$5),P99),0))/(IF(B99&gt;0,1,0)+IF(E99&gt;0,1,0)+IF(H99&gt;0,1,0)+IF(K99&gt;0,1,0)+IF(N99&gt;0,1,0)),"")))</f>
        <v/>
      </c>
    </row>
    <row r="100">
      <c r="A100" s="9">
        <f>IF(Assumptions!A107="","",Assumptions!A107)</f>
        <v/>
      </c>
      <c r="B100" s="10">
        <f>IF($A100="","",IF(Assumptions!B107="","",Assumptions!B107))</f>
        <v/>
      </c>
      <c r="C100" s="10">
        <f>IF($A100="","",COUNTIFS('Sales Log'!$A$5:$A$154,"&gt;="&amp;$A$3,'Sales Log'!$A$5:$A$154,"&lt;="&amp;$B$3,'Sales Log'!$B$5:$B$154,$A100,'Sales Log'!$D$5:$D$154,"?*"))</f>
        <v/>
      </c>
      <c r="D100" s="11">
        <f>IF($A100="","",IF(B100&gt;0,IFERROR(C100/B100,0),""))</f>
        <v/>
      </c>
      <c r="E100" s="10">
        <f>IF($A100="","",IF(Assumptions!C107="","",Assumptions!C107))</f>
        <v/>
      </c>
      <c r="F100" s="10">
        <f>IF($A100="","",COUNTIFS('Sales Log'!$A$5:$A$154,"&gt;="&amp;$A$3,'Sales Log'!$A$5:$A$154,"&lt;="&amp;$B$3,'Sales Log'!$B$5:$B$154,$A100,'Sales Log'!$D$5:$D$154,"Quote"))</f>
        <v/>
      </c>
      <c r="G100" s="11">
        <f>IF($A100="","",IF(E100&gt;0,IFERROR(F100/E100,0),""))</f>
        <v/>
      </c>
      <c r="H100" s="10">
        <f>IF($A100="","",IF(Assumptions!D107="","",Assumptions!D107))</f>
        <v/>
      </c>
      <c r="I100" s="10">
        <f>IF($A100="","",COUNTIFS('Sales Log'!$A$5:$A$154,"&gt;="&amp;$A$3,'Sales Log'!$A$5:$A$154,"&lt;="&amp;$B$3,'Sales Log'!$B$5:$B$154,$A100,'Sales Log'!$D$5:$D$154,"Bound Sale",'Sales Log'!$G$5:$G$154,"Bound"))</f>
        <v/>
      </c>
      <c r="J100" s="11">
        <f>IF($A100="","",IF(H100&gt;0,IFERROR(I100/H100,0),""))</f>
        <v/>
      </c>
      <c r="K100" s="33">
        <f>IF($A100="","",IF(Assumptions!E107="","",Assumptions!E107))</f>
        <v/>
      </c>
      <c r="L100" s="33">
        <f>IF($A100="","",IFERROR(SUMIFS('Sales Log'!$H$5:$H$154,'Sales Log'!$A$5:$A$154,"&gt;="&amp;$A$3,'Sales Log'!$A$5:$A$154,"&lt;="&amp;$B$3,'Sales Log'!$B$5:$B$154,$A100,'Sales Log'!$D$5:$D$154,"Bound Sale",'Sales Log'!$G$5:$G$154,"Bound"),0))</f>
        <v/>
      </c>
      <c r="M100" s="11">
        <f>IF($A100="","",IF(K100&gt;0,IFERROR(L100/K100,0),""))</f>
        <v/>
      </c>
      <c r="N100" s="33">
        <f>IF($A100="","",IF(Assumptions!F107="","",Assumptions!F107))</f>
        <v/>
      </c>
      <c r="O100" s="33">
        <f>IF($A100="","",IFERROR(SUMIFS('Sales Log'!$I$5:$I$154,'Sales Log'!$A$5:$A$154,"&gt;="&amp;$A$3,'Sales Log'!$A$5:$A$154,"&lt;="&amp;$B$3,'Sales Log'!$B$5:$B$154,$A100,'Sales Log'!$D$5:$D$154,"Bound Sale",'Sales Log'!$G$5:$G$154,"Bound"),0))</f>
        <v/>
      </c>
      <c r="P100" s="11">
        <f>IF($A100="","",IF(N100&gt;0,IFERROR(O100/N100,0),""))</f>
        <v/>
      </c>
      <c r="Q100" s="11">
        <f>IF($A100="","",IF((IF(B100&gt;0,1,0)+IF(E100&gt;0,1,0)+IF(H100&gt;0,1,0)+IF(K100&gt;0,1,0)+IF(N100&gt;0,1,0))=0,"",IFERROR((IF(B100&gt;0,IF(Assumptions!$B$5&gt;0,MIN(D100,Assumptions!$B$5),D100),0)+IF(E100&gt;0,IF(Assumptions!$B$5&gt;0,MIN(G100,Assumptions!$B$5),G100),0)+IF(H100&gt;0,IF(Assumptions!$B$5&gt;0,MIN(J100,Assumptions!$B$5),J100),0)+IF(K100&gt;0,IF(Assumptions!$B$5&gt;0,MIN(M100,Assumptions!$B$5),M100),0)+IF(N100&gt;0,IF(Assumptions!$B$5&gt;0,MIN(P100,Assumptions!$B$5),P100),0))/(IF(B100&gt;0,1,0)+IF(E100&gt;0,1,0)+IF(H100&gt;0,1,0)+IF(K100&gt;0,1,0)+IF(N100&gt;0,1,0)),"")))</f>
        <v/>
      </c>
    </row>
    <row r="101">
      <c r="A101" s="13">
        <f>IF(Assumptions!A108="","",Assumptions!A108)</f>
        <v/>
      </c>
      <c r="B101" s="14">
        <f>IF($A101="","",IF(Assumptions!B108="","",Assumptions!B108))</f>
        <v/>
      </c>
      <c r="C101" s="14">
        <f>IF($A101="","",COUNTIFS('Sales Log'!$A$5:$A$154,"&gt;="&amp;$A$3,'Sales Log'!$A$5:$A$154,"&lt;="&amp;$B$3,'Sales Log'!$B$5:$B$154,$A101,'Sales Log'!$D$5:$D$154,"?*"))</f>
        <v/>
      </c>
      <c r="D101" s="15">
        <f>IF($A101="","",IF(B101&gt;0,IFERROR(C101/B101,0),""))</f>
        <v/>
      </c>
      <c r="E101" s="14">
        <f>IF($A101="","",IF(Assumptions!C108="","",Assumptions!C108))</f>
        <v/>
      </c>
      <c r="F101" s="14">
        <f>IF($A101="","",COUNTIFS('Sales Log'!$A$5:$A$154,"&gt;="&amp;$A$3,'Sales Log'!$A$5:$A$154,"&lt;="&amp;$B$3,'Sales Log'!$B$5:$B$154,$A101,'Sales Log'!$D$5:$D$154,"Quote"))</f>
        <v/>
      </c>
      <c r="G101" s="15">
        <f>IF($A101="","",IF(E101&gt;0,IFERROR(F101/E101,0),""))</f>
        <v/>
      </c>
      <c r="H101" s="14">
        <f>IF($A101="","",IF(Assumptions!D108="","",Assumptions!D108))</f>
        <v/>
      </c>
      <c r="I101" s="14">
        <f>IF($A101="","",COUNTIFS('Sales Log'!$A$5:$A$154,"&gt;="&amp;$A$3,'Sales Log'!$A$5:$A$154,"&lt;="&amp;$B$3,'Sales Log'!$B$5:$B$154,$A101,'Sales Log'!$D$5:$D$154,"Bound Sale",'Sales Log'!$G$5:$G$154,"Bound"))</f>
        <v/>
      </c>
      <c r="J101" s="15">
        <f>IF($A101="","",IF(H101&gt;0,IFERROR(I101/H101,0),""))</f>
        <v/>
      </c>
      <c r="K101" s="34">
        <f>IF($A101="","",IF(Assumptions!E108="","",Assumptions!E108))</f>
        <v/>
      </c>
      <c r="L101" s="34">
        <f>IF($A101="","",IFERROR(SUMIFS('Sales Log'!$H$5:$H$154,'Sales Log'!$A$5:$A$154,"&gt;="&amp;$A$3,'Sales Log'!$A$5:$A$154,"&lt;="&amp;$B$3,'Sales Log'!$B$5:$B$154,$A101,'Sales Log'!$D$5:$D$154,"Bound Sale",'Sales Log'!$G$5:$G$154,"Bound"),0))</f>
        <v/>
      </c>
      <c r="M101" s="15">
        <f>IF($A101="","",IF(K101&gt;0,IFERROR(L101/K101,0),""))</f>
        <v/>
      </c>
      <c r="N101" s="34">
        <f>IF($A101="","",IF(Assumptions!F108="","",Assumptions!F108))</f>
        <v/>
      </c>
      <c r="O101" s="34">
        <f>IF($A101="","",IFERROR(SUMIFS('Sales Log'!$I$5:$I$154,'Sales Log'!$A$5:$A$154,"&gt;="&amp;$A$3,'Sales Log'!$A$5:$A$154,"&lt;="&amp;$B$3,'Sales Log'!$B$5:$B$154,$A101,'Sales Log'!$D$5:$D$154,"Bound Sale",'Sales Log'!$G$5:$G$154,"Bound"),0))</f>
        <v/>
      </c>
      <c r="P101" s="15">
        <f>IF($A101="","",IF(N101&gt;0,IFERROR(O101/N101,0),""))</f>
        <v/>
      </c>
      <c r="Q101" s="15">
        <f>IF($A101="","",IF((IF(B101&gt;0,1,0)+IF(E101&gt;0,1,0)+IF(H101&gt;0,1,0)+IF(K101&gt;0,1,0)+IF(N101&gt;0,1,0))=0,"",IFERROR((IF(B101&gt;0,IF(Assumptions!$B$5&gt;0,MIN(D101,Assumptions!$B$5),D101),0)+IF(E101&gt;0,IF(Assumptions!$B$5&gt;0,MIN(G101,Assumptions!$B$5),G101),0)+IF(H101&gt;0,IF(Assumptions!$B$5&gt;0,MIN(J101,Assumptions!$B$5),J101),0)+IF(K101&gt;0,IF(Assumptions!$B$5&gt;0,MIN(M101,Assumptions!$B$5),M101),0)+IF(N101&gt;0,IF(Assumptions!$B$5&gt;0,MIN(P101,Assumptions!$B$5),P101),0))/(IF(B101&gt;0,1,0)+IF(E101&gt;0,1,0)+IF(H101&gt;0,1,0)+IF(K101&gt;0,1,0)+IF(N101&gt;0,1,0)),"")))</f>
        <v/>
      </c>
    </row>
    <row r="102">
      <c r="A102" s="9">
        <f>IF(Assumptions!A109="","",Assumptions!A109)</f>
        <v/>
      </c>
      <c r="B102" s="10">
        <f>IF($A102="","",IF(Assumptions!B109="","",Assumptions!B109))</f>
        <v/>
      </c>
      <c r="C102" s="10">
        <f>IF($A102="","",COUNTIFS('Sales Log'!$A$5:$A$154,"&gt;="&amp;$A$3,'Sales Log'!$A$5:$A$154,"&lt;="&amp;$B$3,'Sales Log'!$B$5:$B$154,$A102,'Sales Log'!$D$5:$D$154,"?*"))</f>
        <v/>
      </c>
      <c r="D102" s="11">
        <f>IF($A102="","",IF(B102&gt;0,IFERROR(C102/B102,0),""))</f>
        <v/>
      </c>
      <c r="E102" s="10">
        <f>IF($A102="","",IF(Assumptions!C109="","",Assumptions!C109))</f>
        <v/>
      </c>
      <c r="F102" s="10">
        <f>IF($A102="","",COUNTIFS('Sales Log'!$A$5:$A$154,"&gt;="&amp;$A$3,'Sales Log'!$A$5:$A$154,"&lt;="&amp;$B$3,'Sales Log'!$B$5:$B$154,$A102,'Sales Log'!$D$5:$D$154,"Quote"))</f>
        <v/>
      </c>
      <c r="G102" s="11">
        <f>IF($A102="","",IF(E102&gt;0,IFERROR(F102/E102,0),""))</f>
        <v/>
      </c>
      <c r="H102" s="10">
        <f>IF($A102="","",IF(Assumptions!D109="","",Assumptions!D109))</f>
        <v/>
      </c>
      <c r="I102" s="10">
        <f>IF($A102="","",COUNTIFS('Sales Log'!$A$5:$A$154,"&gt;="&amp;$A$3,'Sales Log'!$A$5:$A$154,"&lt;="&amp;$B$3,'Sales Log'!$B$5:$B$154,$A102,'Sales Log'!$D$5:$D$154,"Bound Sale",'Sales Log'!$G$5:$G$154,"Bound"))</f>
        <v/>
      </c>
      <c r="J102" s="11">
        <f>IF($A102="","",IF(H102&gt;0,IFERROR(I102/H102,0),""))</f>
        <v/>
      </c>
      <c r="K102" s="33">
        <f>IF($A102="","",IF(Assumptions!E109="","",Assumptions!E109))</f>
        <v/>
      </c>
      <c r="L102" s="33">
        <f>IF($A102="","",IFERROR(SUMIFS('Sales Log'!$H$5:$H$154,'Sales Log'!$A$5:$A$154,"&gt;="&amp;$A$3,'Sales Log'!$A$5:$A$154,"&lt;="&amp;$B$3,'Sales Log'!$B$5:$B$154,$A102,'Sales Log'!$D$5:$D$154,"Bound Sale",'Sales Log'!$G$5:$G$154,"Bound"),0))</f>
        <v/>
      </c>
      <c r="M102" s="11">
        <f>IF($A102="","",IF(K102&gt;0,IFERROR(L102/K102,0),""))</f>
        <v/>
      </c>
      <c r="N102" s="33">
        <f>IF($A102="","",IF(Assumptions!F109="","",Assumptions!F109))</f>
        <v/>
      </c>
      <c r="O102" s="33">
        <f>IF($A102="","",IFERROR(SUMIFS('Sales Log'!$I$5:$I$154,'Sales Log'!$A$5:$A$154,"&gt;="&amp;$A$3,'Sales Log'!$A$5:$A$154,"&lt;="&amp;$B$3,'Sales Log'!$B$5:$B$154,$A102,'Sales Log'!$D$5:$D$154,"Bound Sale",'Sales Log'!$G$5:$G$154,"Bound"),0))</f>
        <v/>
      </c>
      <c r="P102" s="11">
        <f>IF($A102="","",IF(N102&gt;0,IFERROR(O102/N102,0),""))</f>
        <v/>
      </c>
      <c r="Q102" s="11">
        <f>IF($A102="","",IF((IF(B102&gt;0,1,0)+IF(E102&gt;0,1,0)+IF(H102&gt;0,1,0)+IF(K102&gt;0,1,0)+IF(N102&gt;0,1,0))=0,"",IFERROR((IF(B102&gt;0,IF(Assumptions!$B$5&gt;0,MIN(D102,Assumptions!$B$5),D102),0)+IF(E102&gt;0,IF(Assumptions!$B$5&gt;0,MIN(G102,Assumptions!$B$5),G102),0)+IF(H102&gt;0,IF(Assumptions!$B$5&gt;0,MIN(J102,Assumptions!$B$5),J102),0)+IF(K102&gt;0,IF(Assumptions!$B$5&gt;0,MIN(M102,Assumptions!$B$5),M102),0)+IF(N102&gt;0,IF(Assumptions!$B$5&gt;0,MIN(P102,Assumptions!$B$5),P102),0))/(IF(B102&gt;0,1,0)+IF(E102&gt;0,1,0)+IF(H102&gt;0,1,0)+IF(K102&gt;0,1,0)+IF(N102&gt;0,1,0)),"")))</f>
        <v/>
      </c>
    </row>
    <row r="103">
      <c r="A103" s="13">
        <f>IF(Assumptions!A110="","",Assumptions!A110)</f>
        <v/>
      </c>
      <c r="B103" s="14">
        <f>IF($A103="","",IF(Assumptions!B110="","",Assumptions!B110))</f>
        <v/>
      </c>
      <c r="C103" s="14">
        <f>IF($A103="","",COUNTIFS('Sales Log'!$A$5:$A$154,"&gt;="&amp;$A$3,'Sales Log'!$A$5:$A$154,"&lt;="&amp;$B$3,'Sales Log'!$B$5:$B$154,$A103,'Sales Log'!$D$5:$D$154,"?*"))</f>
        <v/>
      </c>
      <c r="D103" s="15">
        <f>IF($A103="","",IF(B103&gt;0,IFERROR(C103/B103,0),""))</f>
        <v/>
      </c>
      <c r="E103" s="14">
        <f>IF($A103="","",IF(Assumptions!C110="","",Assumptions!C110))</f>
        <v/>
      </c>
      <c r="F103" s="14">
        <f>IF($A103="","",COUNTIFS('Sales Log'!$A$5:$A$154,"&gt;="&amp;$A$3,'Sales Log'!$A$5:$A$154,"&lt;="&amp;$B$3,'Sales Log'!$B$5:$B$154,$A103,'Sales Log'!$D$5:$D$154,"Quote"))</f>
        <v/>
      </c>
      <c r="G103" s="15">
        <f>IF($A103="","",IF(E103&gt;0,IFERROR(F103/E103,0),""))</f>
        <v/>
      </c>
      <c r="H103" s="14">
        <f>IF($A103="","",IF(Assumptions!D110="","",Assumptions!D110))</f>
        <v/>
      </c>
      <c r="I103" s="14">
        <f>IF($A103="","",COUNTIFS('Sales Log'!$A$5:$A$154,"&gt;="&amp;$A$3,'Sales Log'!$A$5:$A$154,"&lt;="&amp;$B$3,'Sales Log'!$B$5:$B$154,$A103,'Sales Log'!$D$5:$D$154,"Bound Sale",'Sales Log'!$G$5:$G$154,"Bound"))</f>
        <v/>
      </c>
      <c r="J103" s="15">
        <f>IF($A103="","",IF(H103&gt;0,IFERROR(I103/H103,0),""))</f>
        <v/>
      </c>
      <c r="K103" s="34">
        <f>IF($A103="","",IF(Assumptions!E110="","",Assumptions!E110))</f>
        <v/>
      </c>
      <c r="L103" s="34">
        <f>IF($A103="","",IFERROR(SUMIFS('Sales Log'!$H$5:$H$154,'Sales Log'!$A$5:$A$154,"&gt;="&amp;$A$3,'Sales Log'!$A$5:$A$154,"&lt;="&amp;$B$3,'Sales Log'!$B$5:$B$154,$A103,'Sales Log'!$D$5:$D$154,"Bound Sale",'Sales Log'!$G$5:$G$154,"Bound"),0))</f>
        <v/>
      </c>
      <c r="M103" s="15">
        <f>IF($A103="","",IF(K103&gt;0,IFERROR(L103/K103,0),""))</f>
        <v/>
      </c>
      <c r="N103" s="34">
        <f>IF($A103="","",IF(Assumptions!F110="","",Assumptions!F110))</f>
        <v/>
      </c>
      <c r="O103" s="34">
        <f>IF($A103="","",IFERROR(SUMIFS('Sales Log'!$I$5:$I$154,'Sales Log'!$A$5:$A$154,"&gt;="&amp;$A$3,'Sales Log'!$A$5:$A$154,"&lt;="&amp;$B$3,'Sales Log'!$B$5:$B$154,$A103,'Sales Log'!$D$5:$D$154,"Bound Sale",'Sales Log'!$G$5:$G$154,"Bound"),0))</f>
        <v/>
      </c>
      <c r="P103" s="15">
        <f>IF($A103="","",IF(N103&gt;0,IFERROR(O103/N103,0),""))</f>
        <v/>
      </c>
      <c r="Q103" s="15">
        <f>IF($A103="","",IF((IF(B103&gt;0,1,0)+IF(E103&gt;0,1,0)+IF(H103&gt;0,1,0)+IF(K103&gt;0,1,0)+IF(N103&gt;0,1,0))=0,"",IFERROR((IF(B103&gt;0,IF(Assumptions!$B$5&gt;0,MIN(D103,Assumptions!$B$5),D103),0)+IF(E103&gt;0,IF(Assumptions!$B$5&gt;0,MIN(G103,Assumptions!$B$5),G103),0)+IF(H103&gt;0,IF(Assumptions!$B$5&gt;0,MIN(J103,Assumptions!$B$5),J103),0)+IF(K103&gt;0,IF(Assumptions!$B$5&gt;0,MIN(M103,Assumptions!$B$5),M103),0)+IF(N103&gt;0,IF(Assumptions!$B$5&gt;0,MIN(P103,Assumptions!$B$5),P103),0))/(IF(B103&gt;0,1,0)+IF(E103&gt;0,1,0)+IF(H103&gt;0,1,0)+IF(K103&gt;0,1,0)+IF(N103&gt;0,1,0)),"")))</f>
        <v/>
      </c>
    </row>
    <row r="104">
      <c r="A104" s="9">
        <f>IF(Assumptions!A111="","",Assumptions!A111)</f>
        <v/>
      </c>
      <c r="B104" s="10">
        <f>IF($A104="","",IF(Assumptions!B111="","",Assumptions!B111))</f>
        <v/>
      </c>
      <c r="C104" s="10">
        <f>IF($A104="","",COUNTIFS('Sales Log'!$A$5:$A$154,"&gt;="&amp;$A$3,'Sales Log'!$A$5:$A$154,"&lt;="&amp;$B$3,'Sales Log'!$B$5:$B$154,$A104,'Sales Log'!$D$5:$D$154,"?*"))</f>
        <v/>
      </c>
      <c r="D104" s="11">
        <f>IF($A104="","",IF(B104&gt;0,IFERROR(C104/B104,0),""))</f>
        <v/>
      </c>
      <c r="E104" s="10">
        <f>IF($A104="","",IF(Assumptions!C111="","",Assumptions!C111))</f>
        <v/>
      </c>
      <c r="F104" s="10">
        <f>IF($A104="","",COUNTIFS('Sales Log'!$A$5:$A$154,"&gt;="&amp;$A$3,'Sales Log'!$A$5:$A$154,"&lt;="&amp;$B$3,'Sales Log'!$B$5:$B$154,$A104,'Sales Log'!$D$5:$D$154,"Quote"))</f>
        <v/>
      </c>
      <c r="G104" s="11">
        <f>IF($A104="","",IF(E104&gt;0,IFERROR(F104/E104,0),""))</f>
        <v/>
      </c>
      <c r="H104" s="10">
        <f>IF($A104="","",IF(Assumptions!D111="","",Assumptions!D111))</f>
        <v/>
      </c>
      <c r="I104" s="10">
        <f>IF($A104="","",COUNTIFS('Sales Log'!$A$5:$A$154,"&gt;="&amp;$A$3,'Sales Log'!$A$5:$A$154,"&lt;="&amp;$B$3,'Sales Log'!$B$5:$B$154,$A104,'Sales Log'!$D$5:$D$154,"Bound Sale",'Sales Log'!$G$5:$G$154,"Bound"))</f>
        <v/>
      </c>
      <c r="J104" s="11">
        <f>IF($A104="","",IF(H104&gt;0,IFERROR(I104/H104,0),""))</f>
        <v/>
      </c>
      <c r="K104" s="33">
        <f>IF($A104="","",IF(Assumptions!E111="","",Assumptions!E111))</f>
        <v/>
      </c>
      <c r="L104" s="33">
        <f>IF($A104="","",IFERROR(SUMIFS('Sales Log'!$H$5:$H$154,'Sales Log'!$A$5:$A$154,"&gt;="&amp;$A$3,'Sales Log'!$A$5:$A$154,"&lt;="&amp;$B$3,'Sales Log'!$B$5:$B$154,$A104,'Sales Log'!$D$5:$D$154,"Bound Sale",'Sales Log'!$G$5:$G$154,"Bound"),0))</f>
        <v/>
      </c>
      <c r="M104" s="11">
        <f>IF($A104="","",IF(K104&gt;0,IFERROR(L104/K104,0),""))</f>
        <v/>
      </c>
      <c r="N104" s="33">
        <f>IF($A104="","",IF(Assumptions!F111="","",Assumptions!F111))</f>
        <v/>
      </c>
      <c r="O104" s="33">
        <f>IF($A104="","",IFERROR(SUMIFS('Sales Log'!$I$5:$I$154,'Sales Log'!$A$5:$A$154,"&gt;="&amp;$A$3,'Sales Log'!$A$5:$A$154,"&lt;="&amp;$B$3,'Sales Log'!$B$5:$B$154,$A104,'Sales Log'!$D$5:$D$154,"Bound Sale",'Sales Log'!$G$5:$G$154,"Bound"),0))</f>
        <v/>
      </c>
      <c r="P104" s="11">
        <f>IF($A104="","",IF(N104&gt;0,IFERROR(O104/N104,0),""))</f>
        <v/>
      </c>
      <c r="Q104" s="11">
        <f>IF($A104="","",IF((IF(B104&gt;0,1,0)+IF(E104&gt;0,1,0)+IF(H104&gt;0,1,0)+IF(K104&gt;0,1,0)+IF(N104&gt;0,1,0))=0,"",IFERROR((IF(B104&gt;0,IF(Assumptions!$B$5&gt;0,MIN(D104,Assumptions!$B$5),D104),0)+IF(E104&gt;0,IF(Assumptions!$B$5&gt;0,MIN(G104,Assumptions!$B$5),G104),0)+IF(H104&gt;0,IF(Assumptions!$B$5&gt;0,MIN(J104,Assumptions!$B$5),J104),0)+IF(K104&gt;0,IF(Assumptions!$B$5&gt;0,MIN(M104,Assumptions!$B$5),M104),0)+IF(N104&gt;0,IF(Assumptions!$B$5&gt;0,MIN(P104,Assumptions!$B$5),P104),0))/(IF(B104&gt;0,1,0)+IF(E104&gt;0,1,0)+IF(H104&gt;0,1,0)+IF(K104&gt;0,1,0)+IF(N104&gt;0,1,0)),"")))</f>
        <v/>
      </c>
    </row>
    <row r="105">
      <c r="A105" s="13">
        <f>IF(Assumptions!A112="","",Assumptions!A112)</f>
        <v/>
      </c>
      <c r="B105" s="14">
        <f>IF($A105="","",IF(Assumptions!B112="","",Assumptions!B112))</f>
        <v/>
      </c>
      <c r="C105" s="14">
        <f>IF($A105="","",COUNTIFS('Sales Log'!$A$5:$A$154,"&gt;="&amp;$A$3,'Sales Log'!$A$5:$A$154,"&lt;="&amp;$B$3,'Sales Log'!$B$5:$B$154,$A105,'Sales Log'!$D$5:$D$154,"?*"))</f>
        <v/>
      </c>
      <c r="D105" s="15">
        <f>IF($A105="","",IF(B105&gt;0,IFERROR(C105/B105,0),""))</f>
        <v/>
      </c>
      <c r="E105" s="14">
        <f>IF($A105="","",IF(Assumptions!C112="","",Assumptions!C112))</f>
        <v/>
      </c>
      <c r="F105" s="14">
        <f>IF($A105="","",COUNTIFS('Sales Log'!$A$5:$A$154,"&gt;="&amp;$A$3,'Sales Log'!$A$5:$A$154,"&lt;="&amp;$B$3,'Sales Log'!$B$5:$B$154,$A105,'Sales Log'!$D$5:$D$154,"Quote"))</f>
        <v/>
      </c>
      <c r="G105" s="15">
        <f>IF($A105="","",IF(E105&gt;0,IFERROR(F105/E105,0),""))</f>
        <v/>
      </c>
      <c r="H105" s="14">
        <f>IF($A105="","",IF(Assumptions!D112="","",Assumptions!D112))</f>
        <v/>
      </c>
      <c r="I105" s="14">
        <f>IF($A105="","",COUNTIFS('Sales Log'!$A$5:$A$154,"&gt;="&amp;$A$3,'Sales Log'!$A$5:$A$154,"&lt;="&amp;$B$3,'Sales Log'!$B$5:$B$154,$A105,'Sales Log'!$D$5:$D$154,"Bound Sale",'Sales Log'!$G$5:$G$154,"Bound"))</f>
        <v/>
      </c>
      <c r="J105" s="15">
        <f>IF($A105="","",IF(H105&gt;0,IFERROR(I105/H105,0),""))</f>
        <v/>
      </c>
      <c r="K105" s="34">
        <f>IF($A105="","",IF(Assumptions!E112="","",Assumptions!E112))</f>
        <v/>
      </c>
      <c r="L105" s="34">
        <f>IF($A105="","",IFERROR(SUMIFS('Sales Log'!$H$5:$H$154,'Sales Log'!$A$5:$A$154,"&gt;="&amp;$A$3,'Sales Log'!$A$5:$A$154,"&lt;="&amp;$B$3,'Sales Log'!$B$5:$B$154,$A105,'Sales Log'!$D$5:$D$154,"Bound Sale",'Sales Log'!$G$5:$G$154,"Bound"),0))</f>
        <v/>
      </c>
      <c r="M105" s="15">
        <f>IF($A105="","",IF(K105&gt;0,IFERROR(L105/K105,0),""))</f>
        <v/>
      </c>
      <c r="N105" s="34">
        <f>IF($A105="","",IF(Assumptions!F112="","",Assumptions!F112))</f>
        <v/>
      </c>
      <c r="O105" s="34">
        <f>IF($A105="","",IFERROR(SUMIFS('Sales Log'!$I$5:$I$154,'Sales Log'!$A$5:$A$154,"&gt;="&amp;$A$3,'Sales Log'!$A$5:$A$154,"&lt;="&amp;$B$3,'Sales Log'!$B$5:$B$154,$A105,'Sales Log'!$D$5:$D$154,"Bound Sale",'Sales Log'!$G$5:$G$154,"Bound"),0))</f>
        <v/>
      </c>
      <c r="P105" s="15">
        <f>IF($A105="","",IF(N105&gt;0,IFERROR(O105/N105,0),""))</f>
        <v/>
      </c>
      <c r="Q105" s="15">
        <f>IF($A105="","",IF((IF(B105&gt;0,1,0)+IF(E105&gt;0,1,0)+IF(H105&gt;0,1,0)+IF(K105&gt;0,1,0)+IF(N105&gt;0,1,0))=0,"",IFERROR((IF(B105&gt;0,IF(Assumptions!$B$5&gt;0,MIN(D105,Assumptions!$B$5),D105),0)+IF(E105&gt;0,IF(Assumptions!$B$5&gt;0,MIN(G105,Assumptions!$B$5),G105),0)+IF(H105&gt;0,IF(Assumptions!$B$5&gt;0,MIN(J105,Assumptions!$B$5),J105),0)+IF(K105&gt;0,IF(Assumptions!$B$5&gt;0,MIN(M105,Assumptions!$B$5),M105),0)+IF(N105&gt;0,IF(Assumptions!$B$5&gt;0,MIN(P105,Assumptions!$B$5),P105),0))/(IF(B105&gt;0,1,0)+IF(E105&gt;0,1,0)+IF(H105&gt;0,1,0)+IF(K105&gt;0,1,0)+IF(N105&gt;0,1,0)),"")))</f>
        <v/>
      </c>
    </row>
    <row r="106">
      <c r="A106" s="9">
        <f>IF(Assumptions!A113="","",Assumptions!A113)</f>
        <v/>
      </c>
      <c r="B106" s="10">
        <f>IF($A106="","",IF(Assumptions!B113="","",Assumptions!B113))</f>
        <v/>
      </c>
      <c r="C106" s="10">
        <f>IF($A106="","",COUNTIFS('Sales Log'!$A$5:$A$154,"&gt;="&amp;$A$3,'Sales Log'!$A$5:$A$154,"&lt;="&amp;$B$3,'Sales Log'!$B$5:$B$154,$A106,'Sales Log'!$D$5:$D$154,"?*"))</f>
        <v/>
      </c>
      <c r="D106" s="11">
        <f>IF($A106="","",IF(B106&gt;0,IFERROR(C106/B106,0),""))</f>
        <v/>
      </c>
      <c r="E106" s="10">
        <f>IF($A106="","",IF(Assumptions!C113="","",Assumptions!C113))</f>
        <v/>
      </c>
      <c r="F106" s="10">
        <f>IF($A106="","",COUNTIFS('Sales Log'!$A$5:$A$154,"&gt;="&amp;$A$3,'Sales Log'!$A$5:$A$154,"&lt;="&amp;$B$3,'Sales Log'!$B$5:$B$154,$A106,'Sales Log'!$D$5:$D$154,"Quote"))</f>
        <v/>
      </c>
      <c r="G106" s="11">
        <f>IF($A106="","",IF(E106&gt;0,IFERROR(F106/E106,0),""))</f>
        <v/>
      </c>
      <c r="H106" s="10">
        <f>IF($A106="","",IF(Assumptions!D113="","",Assumptions!D113))</f>
        <v/>
      </c>
      <c r="I106" s="10">
        <f>IF($A106="","",COUNTIFS('Sales Log'!$A$5:$A$154,"&gt;="&amp;$A$3,'Sales Log'!$A$5:$A$154,"&lt;="&amp;$B$3,'Sales Log'!$B$5:$B$154,$A106,'Sales Log'!$D$5:$D$154,"Bound Sale",'Sales Log'!$G$5:$G$154,"Bound"))</f>
        <v/>
      </c>
      <c r="J106" s="11">
        <f>IF($A106="","",IF(H106&gt;0,IFERROR(I106/H106,0),""))</f>
        <v/>
      </c>
      <c r="K106" s="33">
        <f>IF($A106="","",IF(Assumptions!E113="","",Assumptions!E113))</f>
        <v/>
      </c>
      <c r="L106" s="33">
        <f>IF($A106="","",IFERROR(SUMIFS('Sales Log'!$H$5:$H$154,'Sales Log'!$A$5:$A$154,"&gt;="&amp;$A$3,'Sales Log'!$A$5:$A$154,"&lt;="&amp;$B$3,'Sales Log'!$B$5:$B$154,$A106,'Sales Log'!$D$5:$D$154,"Bound Sale",'Sales Log'!$G$5:$G$154,"Bound"),0))</f>
        <v/>
      </c>
      <c r="M106" s="11">
        <f>IF($A106="","",IF(K106&gt;0,IFERROR(L106/K106,0),""))</f>
        <v/>
      </c>
      <c r="N106" s="33">
        <f>IF($A106="","",IF(Assumptions!F113="","",Assumptions!F113))</f>
        <v/>
      </c>
      <c r="O106" s="33">
        <f>IF($A106="","",IFERROR(SUMIFS('Sales Log'!$I$5:$I$154,'Sales Log'!$A$5:$A$154,"&gt;="&amp;$A$3,'Sales Log'!$A$5:$A$154,"&lt;="&amp;$B$3,'Sales Log'!$B$5:$B$154,$A106,'Sales Log'!$D$5:$D$154,"Bound Sale",'Sales Log'!$G$5:$G$154,"Bound"),0))</f>
        <v/>
      </c>
      <c r="P106" s="11">
        <f>IF($A106="","",IF(N106&gt;0,IFERROR(O106/N106,0),""))</f>
        <v/>
      </c>
      <c r="Q106" s="11">
        <f>IF($A106="","",IF((IF(B106&gt;0,1,0)+IF(E106&gt;0,1,0)+IF(H106&gt;0,1,0)+IF(K106&gt;0,1,0)+IF(N106&gt;0,1,0))=0,"",IFERROR((IF(B106&gt;0,IF(Assumptions!$B$5&gt;0,MIN(D106,Assumptions!$B$5),D106),0)+IF(E106&gt;0,IF(Assumptions!$B$5&gt;0,MIN(G106,Assumptions!$B$5),G106),0)+IF(H106&gt;0,IF(Assumptions!$B$5&gt;0,MIN(J106,Assumptions!$B$5),J106),0)+IF(K106&gt;0,IF(Assumptions!$B$5&gt;0,MIN(M106,Assumptions!$B$5),M106),0)+IF(N106&gt;0,IF(Assumptions!$B$5&gt;0,MIN(P106,Assumptions!$B$5),P106),0))/(IF(B106&gt;0,1,0)+IF(E106&gt;0,1,0)+IF(H106&gt;0,1,0)+IF(K106&gt;0,1,0)+IF(N106&gt;0,1,0)),"")))</f>
        <v/>
      </c>
    </row>
    <row r="107">
      <c r="A107" s="13">
        <f>IF(Assumptions!A114="","",Assumptions!A114)</f>
        <v/>
      </c>
      <c r="B107" s="14">
        <f>IF($A107="","",IF(Assumptions!B114="","",Assumptions!B114))</f>
        <v/>
      </c>
      <c r="C107" s="14">
        <f>IF($A107="","",COUNTIFS('Sales Log'!$A$5:$A$154,"&gt;="&amp;$A$3,'Sales Log'!$A$5:$A$154,"&lt;="&amp;$B$3,'Sales Log'!$B$5:$B$154,$A107,'Sales Log'!$D$5:$D$154,"?*"))</f>
        <v/>
      </c>
      <c r="D107" s="15">
        <f>IF($A107="","",IF(B107&gt;0,IFERROR(C107/B107,0),""))</f>
        <v/>
      </c>
      <c r="E107" s="14">
        <f>IF($A107="","",IF(Assumptions!C114="","",Assumptions!C114))</f>
        <v/>
      </c>
      <c r="F107" s="14">
        <f>IF($A107="","",COUNTIFS('Sales Log'!$A$5:$A$154,"&gt;="&amp;$A$3,'Sales Log'!$A$5:$A$154,"&lt;="&amp;$B$3,'Sales Log'!$B$5:$B$154,$A107,'Sales Log'!$D$5:$D$154,"Quote"))</f>
        <v/>
      </c>
      <c r="G107" s="15">
        <f>IF($A107="","",IF(E107&gt;0,IFERROR(F107/E107,0),""))</f>
        <v/>
      </c>
      <c r="H107" s="14">
        <f>IF($A107="","",IF(Assumptions!D114="","",Assumptions!D114))</f>
        <v/>
      </c>
      <c r="I107" s="14">
        <f>IF($A107="","",COUNTIFS('Sales Log'!$A$5:$A$154,"&gt;="&amp;$A$3,'Sales Log'!$A$5:$A$154,"&lt;="&amp;$B$3,'Sales Log'!$B$5:$B$154,$A107,'Sales Log'!$D$5:$D$154,"Bound Sale",'Sales Log'!$G$5:$G$154,"Bound"))</f>
        <v/>
      </c>
      <c r="J107" s="15">
        <f>IF($A107="","",IF(H107&gt;0,IFERROR(I107/H107,0),""))</f>
        <v/>
      </c>
      <c r="K107" s="34">
        <f>IF($A107="","",IF(Assumptions!E114="","",Assumptions!E114))</f>
        <v/>
      </c>
      <c r="L107" s="34">
        <f>IF($A107="","",IFERROR(SUMIFS('Sales Log'!$H$5:$H$154,'Sales Log'!$A$5:$A$154,"&gt;="&amp;$A$3,'Sales Log'!$A$5:$A$154,"&lt;="&amp;$B$3,'Sales Log'!$B$5:$B$154,$A107,'Sales Log'!$D$5:$D$154,"Bound Sale",'Sales Log'!$G$5:$G$154,"Bound"),0))</f>
        <v/>
      </c>
      <c r="M107" s="15">
        <f>IF($A107="","",IF(K107&gt;0,IFERROR(L107/K107,0),""))</f>
        <v/>
      </c>
      <c r="N107" s="34">
        <f>IF($A107="","",IF(Assumptions!F114="","",Assumptions!F114))</f>
        <v/>
      </c>
      <c r="O107" s="34">
        <f>IF($A107="","",IFERROR(SUMIFS('Sales Log'!$I$5:$I$154,'Sales Log'!$A$5:$A$154,"&gt;="&amp;$A$3,'Sales Log'!$A$5:$A$154,"&lt;="&amp;$B$3,'Sales Log'!$B$5:$B$154,$A107,'Sales Log'!$D$5:$D$154,"Bound Sale",'Sales Log'!$G$5:$G$154,"Bound"),0))</f>
        <v/>
      </c>
      <c r="P107" s="15">
        <f>IF($A107="","",IF(N107&gt;0,IFERROR(O107/N107,0),""))</f>
        <v/>
      </c>
      <c r="Q107" s="15">
        <f>IF($A107="","",IF((IF(B107&gt;0,1,0)+IF(E107&gt;0,1,0)+IF(H107&gt;0,1,0)+IF(K107&gt;0,1,0)+IF(N107&gt;0,1,0))=0,"",IFERROR((IF(B107&gt;0,IF(Assumptions!$B$5&gt;0,MIN(D107,Assumptions!$B$5),D107),0)+IF(E107&gt;0,IF(Assumptions!$B$5&gt;0,MIN(G107,Assumptions!$B$5),G107),0)+IF(H107&gt;0,IF(Assumptions!$B$5&gt;0,MIN(J107,Assumptions!$B$5),J107),0)+IF(K107&gt;0,IF(Assumptions!$B$5&gt;0,MIN(M107,Assumptions!$B$5),M107),0)+IF(N107&gt;0,IF(Assumptions!$B$5&gt;0,MIN(P107,Assumptions!$B$5),P107),0))/(IF(B107&gt;0,1,0)+IF(E107&gt;0,1,0)+IF(H107&gt;0,1,0)+IF(K107&gt;0,1,0)+IF(N107&gt;0,1,0)),"")))</f>
        <v/>
      </c>
    </row>
  </sheetData>
  <autoFilter ref="A7:Q107"/>
  <mergeCells count="1">
    <mergeCell ref="A1:Q1"/>
  </mergeCells>
  <conditionalFormatting sqref="D8:D107">
    <cfRule type="expression" priority="1" dxfId="0">
      <formula>AND(D8&lt;&gt;"",D8&gt;=1)</formula>
    </cfRule>
    <cfRule type="expression" priority="2" dxfId="1">
      <formula>AND(D8&lt;&gt;"",D8&lt;0.75)</formula>
    </cfRule>
  </conditionalFormatting>
  <conditionalFormatting sqref="G8:G107">
    <cfRule type="expression" priority="3" dxfId="0">
      <formula>AND(G8&lt;&gt;"",G8&gt;=1)</formula>
    </cfRule>
    <cfRule type="expression" priority="4" dxfId="1">
      <formula>AND(G8&lt;&gt;"",G8&lt;0.75)</formula>
    </cfRule>
  </conditionalFormatting>
  <conditionalFormatting sqref="J8:J107">
    <cfRule type="expression" priority="5" dxfId="0">
      <formula>AND(J8&lt;&gt;"",J8&gt;=1)</formula>
    </cfRule>
    <cfRule type="expression" priority="6" dxfId="1">
      <formula>AND(J8&lt;&gt;"",J8&lt;0.75)</formula>
    </cfRule>
  </conditionalFormatting>
  <conditionalFormatting sqref="M8:M107">
    <cfRule type="expression" priority="7" dxfId="0">
      <formula>AND(M8&lt;&gt;"",M8&gt;=1)</formula>
    </cfRule>
    <cfRule type="expression" priority="8" dxfId="1">
      <formula>AND(M8&lt;&gt;"",M8&lt;0.75)</formula>
    </cfRule>
  </conditionalFormatting>
  <conditionalFormatting sqref="P8:P107">
    <cfRule type="expression" priority="9" dxfId="0">
      <formula>AND(P8&lt;&gt;"",P8&gt;=1)</formula>
    </cfRule>
    <cfRule type="expression" priority="10" dxfId="1">
      <formula>AND(P8&lt;&gt;"",P8&lt;0.75)</formula>
    </cfRule>
  </conditionalFormatting>
  <conditionalFormatting sqref="Q8:Q107">
    <cfRule type="expression" priority="11" dxfId="0">
      <formula>AND(Q8&lt;&gt;"",Q8&gt;=1)</formula>
    </cfRule>
    <cfRule type="expression" priority="12" dxfId="1">
      <formula>AND(Q8&lt;&gt;"",Q8&lt;0.75)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5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32" customWidth="1" min="3" max="3"/>
    <col width="18" customWidth="1" min="4" max="4"/>
    <col width="21" customWidth="1" min="5" max="5"/>
    <col width="23" customWidth="1" min="6" max="6"/>
    <col width="15" customWidth="1" min="7" max="7"/>
    <col width="17" customWidth="1" min="8" max="8"/>
    <col width="17" customWidth="1" min="9" max="9"/>
    <col width="16" customWidth="1" min="10" max="10"/>
    <col width="42" customWidth="1" min="11" max="11"/>
    <col width="17" customWidth="1" min="12" max="12"/>
  </cols>
  <sheetData>
    <row r="1" ht="26" customHeight="1">
      <c r="A1" s="1" t="inlineStr">
        <is>
          <t>Insurance Producer Sales Scorecard — Sales Log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30" t="n"/>
    </row>
    <row r="2" ht="30" customHeight="1">
      <c r="A2" s="7" t="inlineStr">
        <is>
          <t>Enter one administrative activity per row. Amber cells are editable. Highlighted exceptions require human review; no outside system connection is implied.</t>
        </is>
      </c>
    </row>
    <row r="3" ht="30" customHeight="1">
      <c r="A3" s="7" t="inlineStr">
        <is>
          <t>Fictional examples only. Written premium and agency revenue are entered administrative amounts, not pricing, payment, coverage, legal, tax, or compliance guidance.</t>
        </is>
      </c>
    </row>
    <row r="4">
      <c r="A4" s="8" t="inlineStr">
        <is>
          <t>Activity Date</t>
        </is>
      </c>
      <c r="B4" s="8" t="inlineStr">
        <is>
          <t>Producer</t>
        </is>
      </c>
      <c r="C4" s="8" t="inlineStr">
        <is>
          <t>Account / Prospect</t>
        </is>
      </c>
      <c r="D4" s="8" t="inlineStr">
        <is>
          <t>Activity Type</t>
        </is>
      </c>
      <c r="E4" s="8" t="inlineStr">
        <is>
          <t>Reference</t>
        </is>
      </c>
      <c r="F4" s="8" t="inlineStr">
        <is>
          <t>Line of Business</t>
        </is>
      </c>
      <c r="G4" s="8" t="inlineStr">
        <is>
          <t>Status</t>
        </is>
      </c>
      <c r="H4" s="8" t="inlineStr">
        <is>
          <t>Written Premium</t>
        </is>
      </c>
      <c r="I4" s="8" t="inlineStr">
        <is>
          <t>Agency Revenue</t>
        </is>
      </c>
      <c r="J4" s="8" t="inlineStr">
        <is>
          <t>Next Follow-Up</t>
        </is>
      </c>
      <c r="K4" s="8" t="inlineStr">
        <is>
          <t>Notes</t>
        </is>
      </c>
      <c r="L4" s="8" t="inlineStr">
        <is>
          <t>Period Check</t>
        </is>
      </c>
    </row>
    <row r="5" ht="34" customHeight="1">
      <c r="A5" s="35" t="n">
        <v>46248</v>
      </c>
      <c r="B5" s="18" t="inlineStr">
        <is>
          <t>Jordan Vale (Fictional)</t>
        </is>
      </c>
      <c r="C5" s="19" t="inlineStr">
        <is>
          <t>Blue Lantern Bakery (Fictional)</t>
        </is>
      </c>
      <c r="D5" s="18" t="inlineStr">
        <is>
          <t>Outbound Call</t>
        </is>
      </c>
      <c r="E5" s="18" t="inlineStr">
        <is>
          <t>FIC-LOG-2026-001</t>
        </is>
      </c>
      <c r="F5" s="18" t="inlineStr">
        <is>
          <t>Businessowners</t>
        </is>
      </c>
      <c r="G5" s="18" t="inlineStr">
        <is>
          <t>Follow-Up</t>
        </is>
      </c>
      <c r="H5" s="36" t="n"/>
      <c r="I5" s="36" t="n"/>
      <c r="J5" s="35" t="n">
        <v>46251</v>
      </c>
      <c r="K5" s="19" t="inlineStr">
        <is>
          <t>Fictional introductory activity; review follow-up.</t>
        </is>
      </c>
      <c r="L5" s="21">
        <f>IF(A5="","",IFERROR(IF(AND(A5&gt;=Assumptions!$B$3,A5&lt;=Assumptions!$B$4),"Included","Outside Period"),"Check Date"))</f>
        <v/>
      </c>
    </row>
    <row r="6" ht="34" customHeight="1">
      <c r="A6" s="35" t="n">
        <v>46251</v>
      </c>
      <c r="B6" s="18" t="inlineStr">
        <is>
          <t>Casey Lumen (Fictional)</t>
        </is>
      </c>
      <c r="C6" s="19" t="inlineStr">
        <is>
          <t>Copper Kite Studio (Fictional)</t>
        </is>
      </c>
      <c r="D6" s="18" t="inlineStr">
        <is>
          <t>Meeting</t>
        </is>
      </c>
      <c r="E6" s="18" t="inlineStr">
        <is>
          <t>FIC-LOG-2026-002</t>
        </is>
      </c>
      <c r="F6" s="18" t="inlineStr">
        <is>
          <t>General Liability</t>
        </is>
      </c>
      <c r="G6" s="18" t="inlineStr">
        <is>
          <t>Follow-Up</t>
        </is>
      </c>
      <c r="H6" s="36" t="n"/>
      <c r="I6" s="36" t="n"/>
      <c r="J6" s="35" t="n">
        <v>46277</v>
      </c>
      <c r="K6" s="19" t="inlineStr">
        <is>
          <t>Fictional meeting entry awaiting administrative follow-up.</t>
        </is>
      </c>
      <c r="L6" s="22">
        <f>IF(A6="","",IFERROR(IF(AND(A6&gt;=Assumptions!$B$3,A6&lt;=Assumptions!$B$4),"Included","Outside Period"),"Check Date"))</f>
        <v/>
      </c>
    </row>
    <row r="7" ht="34" customHeight="1">
      <c r="A7" s="35" t="n">
        <v>46254</v>
      </c>
      <c r="B7" s="18" t="inlineStr">
        <is>
          <t>Jordan Vale (Fictional)</t>
        </is>
      </c>
      <c r="C7" s="19" t="inlineStr">
        <is>
          <t>Silver Acorn Market (Fictional)</t>
        </is>
      </c>
      <c r="D7" s="18" t="inlineStr">
        <is>
          <t>Quote</t>
        </is>
      </c>
      <c r="E7" s="18" t="inlineStr">
        <is>
          <t>FIC-LOG-2026-003</t>
        </is>
      </c>
      <c r="F7" s="18" t="inlineStr">
        <is>
          <t>Commercial Auto</t>
        </is>
      </c>
      <c r="G7" s="18" t="inlineStr">
        <is>
          <t>Quoted</t>
        </is>
      </c>
      <c r="H7" s="36" t="n"/>
      <c r="I7" s="36" t="n"/>
      <c r="J7" s="35" t="n">
        <v>46279</v>
      </c>
      <c r="K7" s="19" t="inlineStr">
        <is>
          <t>Fictional quote activity; no coverage recommendation recorded.</t>
        </is>
      </c>
      <c r="L7" s="21">
        <f>IF(A7="","",IFERROR(IF(AND(A7&gt;=Assumptions!$B$3,A7&lt;=Assumptions!$B$4),"Included","Outside Period"),"Check Date"))</f>
        <v/>
      </c>
    </row>
    <row r="8" ht="34" customHeight="1">
      <c r="A8" s="35" t="n">
        <v>46257</v>
      </c>
      <c r="B8" s="18" t="inlineStr">
        <is>
          <t>Riley Harbor (Fictional)</t>
        </is>
      </c>
      <c r="C8" s="19" t="inlineStr">
        <is>
          <t>Moonlit Parcel Works (Fictional)</t>
        </is>
      </c>
      <c r="D8" s="18" t="inlineStr">
        <is>
          <t>Quote</t>
        </is>
      </c>
      <c r="E8" s="18" t="inlineStr">
        <is>
          <t>FIC-LOG-2026-004</t>
        </is>
      </c>
      <c r="F8" s="18" t="inlineStr">
        <is>
          <t>Workers Compensation</t>
        </is>
      </c>
      <c r="G8" s="18" t="inlineStr">
        <is>
          <t>Lost</t>
        </is>
      </c>
      <c r="H8" s="36" t="n"/>
      <c r="I8" s="36" t="n"/>
      <c r="J8" s="35" t="n"/>
      <c r="K8" s="19" t="inlineStr">
        <is>
          <t>Fictional closed activity retained for scorecard history.</t>
        </is>
      </c>
      <c r="L8" s="22">
        <f>IF(A8="","",IFERROR(IF(AND(A8&gt;=Assumptions!$B$3,A8&lt;=Assumptions!$B$4),"Included","Outside Period"),"Check Date"))</f>
        <v/>
      </c>
    </row>
    <row r="9" ht="34" customHeight="1">
      <c r="A9" s="35" t="n">
        <v>46260</v>
      </c>
      <c r="B9" s="18" t="inlineStr">
        <is>
          <t>Jordan Vale (Fictional)</t>
        </is>
      </c>
      <c r="C9" s="19" t="inlineStr">
        <is>
          <t>Bright Kettle Florals (Fictional)</t>
        </is>
      </c>
      <c r="D9" s="18" t="inlineStr">
        <is>
          <t>Bound Sale</t>
        </is>
      </c>
      <c r="E9" s="18" t="inlineStr">
        <is>
          <t>FIC-LOG-2026-005</t>
        </is>
      </c>
      <c r="F9" s="18" t="inlineStr">
        <is>
          <t>Businessowners</t>
        </is>
      </c>
      <c r="G9" s="18" t="inlineStr">
        <is>
          <t>Bound</t>
        </is>
      </c>
      <c r="H9" s="36" t="n">
        <v>4200</v>
      </c>
      <c r="I9" s="36" t="n">
        <v>504</v>
      </c>
      <c r="J9" s="35" t="n"/>
      <c r="K9" s="19" t="inlineStr">
        <is>
          <t>Fictional administrative production entry.</t>
        </is>
      </c>
      <c r="L9" s="21">
        <f>IF(A9="","",IFERROR(IF(AND(A9&gt;=Assumptions!$B$3,A9&lt;=Assumptions!$B$4),"Included","Outside Period"),"Check Date"))</f>
        <v/>
      </c>
    </row>
    <row r="10" ht="34" customHeight="1">
      <c r="A10" s="35" t="n">
        <v>46263</v>
      </c>
      <c r="B10" s="18" t="inlineStr">
        <is>
          <t>Casey Lumen (Fictional)</t>
        </is>
      </c>
      <c r="C10" s="19" t="inlineStr">
        <is>
          <t>Paper Comet Workshop (Fictional)</t>
        </is>
      </c>
      <c r="D10" s="18" t="inlineStr">
        <is>
          <t>Bound Sale</t>
        </is>
      </c>
      <c r="E10" s="18" t="inlineStr">
        <is>
          <t>FIC-LOG-2026-006</t>
        </is>
      </c>
      <c r="F10" s="18" t="inlineStr">
        <is>
          <t>General Liability</t>
        </is>
      </c>
      <c r="G10" s="18" t="inlineStr">
        <is>
          <t>Bound</t>
        </is>
      </c>
      <c r="H10" s="36" t="n">
        <v>6800</v>
      </c>
      <c r="I10" s="36" t="n">
        <v>816</v>
      </c>
      <c r="J10" s="35" t="n"/>
      <c r="K10" s="19" t="inlineStr">
        <is>
          <t>Fictional administrative production entry.</t>
        </is>
      </c>
      <c r="L10" s="22">
        <f>IF(A10="","",IFERROR(IF(AND(A10&gt;=Assumptions!$B$3,A10&lt;=Assumptions!$B$4),"Included","Outside Period"),"Check Date"))</f>
        <v/>
      </c>
    </row>
    <row r="11" ht="34" customHeight="1">
      <c r="A11" s="35" t="n">
        <v>46266</v>
      </c>
      <c r="B11" s="18" t="inlineStr">
        <is>
          <t>Taylor Quill (Fictional)</t>
        </is>
      </c>
      <c r="C11" s="19" t="inlineStr">
        <is>
          <t>Amber Finch Repair (Fictional)</t>
        </is>
      </c>
      <c r="D11" s="18" t="inlineStr">
        <is>
          <t>Outbound Call</t>
        </is>
      </c>
      <c r="E11" s="18" t="inlineStr">
        <is>
          <t>FIC-LOG-2026-007</t>
        </is>
      </c>
      <c r="F11" s="18" t="inlineStr">
        <is>
          <t>Commercial Auto</t>
        </is>
      </c>
      <c r="G11" s="18" t="inlineStr">
        <is>
          <t>Open</t>
        </is>
      </c>
      <c r="H11" s="36" t="n"/>
      <c r="I11" s="36" t="n"/>
      <c r="J11" s="35" t="n">
        <v>46280</v>
      </c>
      <c r="K11" s="19" t="inlineStr">
        <is>
          <t>Fictional prospecting activity.</t>
        </is>
      </c>
      <c r="L11" s="21">
        <f>IF(A11="","",IFERROR(IF(AND(A11&gt;=Assumptions!$B$3,A11&lt;=Assumptions!$B$4),"Included","Outside Period"),"Check Date"))</f>
        <v/>
      </c>
    </row>
    <row r="12" ht="34" customHeight="1">
      <c r="A12" s="35" t="n">
        <v>46269</v>
      </c>
      <c r="B12" s="18" t="inlineStr">
        <is>
          <t>Riley Harbor (Fictional)</t>
        </is>
      </c>
      <c r="C12" s="19" t="inlineStr">
        <is>
          <t>Velvet Compass Goods (Fictional)</t>
        </is>
      </c>
      <c r="D12" s="18" t="inlineStr">
        <is>
          <t>Bound Sale</t>
        </is>
      </c>
      <c r="E12" s="18" t="inlineStr">
        <is>
          <t>FIC-LOG-2026-008</t>
        </is>
      </c>
      <c r="F12" s="18" t="inlineStr">
        <is>
          <t>Workers Compensation</t>
        </is>
      </c>
      <c r="G12" s="18" t="inlineStr">
        <is>
          <t>Bound</t>
        </is>
      </c>
      <c r="H12" s="36" t="n">
        <v>12500</v>
      </c>
      <c r="I12" s="36" t="n">
        <v>1375</v>
      </c>
      <c r="J12" s="35" t="n"/>
      <c r="K12" s="19" t="inlineStr">
        <is>
          <t>Fictional administrative production entry.</t>
        </is>
      </c>
      <c r="L12" s="22">
        <f>IF(A12="","",IFERROR(IF(AND(A12&gt;=Assumptions!$B$3,A12&lt;=Assumptions!$B$4),"Included","Outside Period"),"Check Date"))</f>
        <v/>
      </c>
    </row>
    <row r="13" ht="34" customHeight="1">
      <c r="A13" s="35" t="n">
        <v>46272</v>
      </c>
      <c r="B13" s="18" t="inlineStr">
        <is>
          <t>Drew Solstice (Fictional)</t>
        </is>
      </c>
      <c r="C13" s="19" t="inlineStr">
        <is>
          <t>Golden Thimble Café (Fictional)</t>
        </is>
      </c>
      <c r="D13" s="18" t="inlineStr">
        <is>
          <t>Quote</t>
        </is>
      </c>
      <c r="E13" s="18" t="inlineStr">
        <is>
          <t>FIC-LOG-2026-009</t>
        </is>
      </c>
      <c r="F13" s="18" t="inlineStr">
        <is>
          <t>Businessowners</t>
        </is>
      </c>
      <c r="G13" s="18" t="inlineStr">
        <is>
          <t>Quoted</t>
        </is>
      </c>
      <c r="H13" s="36" t="n"/>
      <c r="I13" s="36" t="n"/>
      <c r="J13" s="35" t="n">
        <v>46282</v>
      </c>
      <c r="K13" s="19" t="inlineStr">
        <is>
          <t>Fictional quote activity awaiting a human check.</t>
        </is>
      </c>
      <c r="L13" s="21">
        <f>IF(A13="","",IFERROR(IF(AND(A13&gt;=Assumptions!$B$3,A13&lt;=Assumptions!$B$4),"Included","Outside Period"),"Check Date"))</f>
        <v/>
      </c>
    </row>
    <row r="14" ht="34" customHeight="1">
      <c r="A14" s="35" t="n">
        <v>46274</v>
      </c>
      <c r="B14" s="18" t="inlineStr">
        <is>
          <t>Taylor Quill (Fictional)</t>
        </is>
      </c>
      <c r="C14" s="19" t="inlineStr">
        <is>
          <t>Northstar Button Shop (Fictional)</t>
        </is>
      </c>
      <c r="D14" s="18" t="inlineStr">
        <is>
          <t>Bound Sale</t>
        </is>
      </c>
      <c r="E14" s="18" t="inlineStr">
        <is>
          <t>FIC-LOG-2026-010</t>
        </is>
      </c>
      <c r="F14" s="18" t="inlineStr">
        <is>
          <t>Businessowners</t>
        </is>
      </c>
      <c r="G14" s="18" t="inlineStr">
        <is>
          <t>Bound</t>
        </is>
      </c>
      <c r="H14" s="36" t="n">
        <v>3100</v>
      </c>
      <c r="I14" s="36" t="n">
        <v>372</v>
      </c>
      <c r="J14" s="35" t="n"/>
      <c r="K14" s="19" t="inlineStr">
        <is>
          <t>Fictional administrative production entry.</t>
        </is>
      </c>
      <c r="L14" s="22">
        <f>IF(A14="","",IFERROR(IF(AND(A14&gt;=Assumptions!$B$3,A14&lt;=Assumptions!$B$4),"Included","Outside Period"),"Check Date"))</f>
        <v/>
      </c>
    </row>
    <row r="15" ht="34" customHeight="1">
      <c r="A15" s="35" t="n"/>
      <c r="B15" s="18" t="n"/>
      <c r="C15" s="19" t="n"/>
      <c r="D15" s="18" t="n"/>
      <c r="E15" s="18" t="n"/>
      <c r="F15" s="18" t="n"/>
      <c r="G15" s="18" t="n"/>
      <c r="H15" s="36" t="n"/>
      <c r="I15" s="36" t="n"/>
      <c r="J15" s="35" t="n"/>
      <c r="K15" s="19" t="n"/>
      <c r="L15" s="21">
        <f>IF(A15="","",IFERROR(IF(AND(A15&gt;=Assumptions!$B$3,A15&lt;=Assumptions!$B$4),"Included","Outside Period"),"Check Date"))</f>
        <v/>
      </c>
    </row>
    <row r="16" ht="34" customHeight="1">
      <c r="A16" s="35" t="n"/>
      <c r="B16" s="18" t="n"/>
      <c r="C16" s="19" t="n"/>
      <c r="D16" s="18" t="n"/>
      <c r="E16" s="18" t="n"/>
      <c r="F16" s="18" t="n"/>
      <c r="G16" s="18" t="n"/>
      <c r="H16" s="36" t="n"/>
      <c r="I16" s="36" t="n"/>
      <c r="J16" s="35" t="n"/>
      <c r="K16" s="19" t="n"/>
      <c r="L16" s="22">
        <f>IF(A16="","",IFERROR(IF(AND(A16&gt;=Assumptions!$B$3,A16&lt;=Assumptions!$B$4),"Included","Outside Period"),"Check Date"))</f>
        <v/>
      </c>
    </row>
    <row r="17" ht="34" customHeight="1">
      <c r="A17" s="35" t="n"/>
      <c r="B17" s="18" t="n"/>
      <c r="C17" s="19" t="n"/>
      <c r="D17" s="18" t="n"/>
      <c r="E17" s="18" t="n"/>
      <c r="F17" s="18" t="n"/>
      <c r="G17" s="18" t="n"/>
      <c r="H17" s="36" t="n"/>
      <c r="I17" s="36" t="n"/>
      <c r="J17" s="35" t="n"/>
      <c r="K17" s="19" t="n"/>
      <c r="L17" s="21">
        <f>IF(A17="","",IFERROR(IF(AND(A17&gt;=Assumptions!$B$3,A17&lt;=Assumptions!$B$4),"Included","Outside Period"),"Check Date"))</f>
        <v/>
      </c>
    </row>
    <row r="18" ht="34" customHeight="1">
      <c r="A18" s="35" t="n"/>
      <c r="B18" s="18" t="n"/>
      <c r="C18" s="19" t="n"/>
      <c r="D18" s="18" t="n"/>
      <c r="E18" s="18" t="n"/>
      <c r="F18" s="18" t="n"/>
      <c r="G18" s="18" t="n"/>
      <c r="H18" s="36" t="n"/>
      <c r="I18" s="36" t="n"/>
      <c r="J18" s="35" t="n"/>
      <c r="K18" s="19" t="n"/>
      <c r="L18" s="22">
        <f>IF(A18="","",IFERROR(IF(AND(A18&gt;=Assumptions!$B$3,A18&lt;=Assumptions!$B$4),"Included","Outside Period"),"Check Date"))</f>
        <v/>
      </c>
    </row>
    <row r="19" ht="34" customHeight="1">
      <c r="A19" s="35" t="n"/>
      <c r="B19" s="18" t="n"/>
      <c r="C19" s="19" t="n"/>
      <c r="D19" s="18" t="n"/>
      <c r="E19" s="18" t="n"/>
      <c r="F19" s="18" t="n"/>
      <c r="G19" s="18" t="n"/>
      <c r="H19" s="36" t="n"/>
      <c r="I19" s="36" t="n"/>
      <c r="J19" s="35" t="n"/>
      <c r="K19" s="19" t="n"/>
      <c r="L19" s="21">
        <f>IF(A19="","",IFERROR(IF(AND(A19&gt;=Assumptions!$B$3,A19&lt;=Assumptions!$B$4),"Included","Outside Period"),"Check Date"))</f>
        <v/>
      </c>
    </row>
    <row r="20" ht="34" customHeight="1">
      <c r="A20" s="35" t="n"/>
      <c r="B20" s="18" t="n"/>
      <c r="C20" s="19" t="n"/>
      <c r="D20" s="18" t="n"/>
      <c r="E20" s="18" t="n"/>
      <c r="F20" s="18" t="n"/>
      <c r="G20" s="18" t="n"/>
      <c r="H20" s="36" t="n"/>
      <c r="I20" s="36" t="n"/>
      <c r="J20" s="35" t="n"/>
      <c r="K20" s="19" t="n"/>
      <c r="L20" s="22">
        <f>IF(A20="","",IFERROR(IF(AND(A20&gt;=Assumptions!$B$3,A20&lt;=Assumptions!$B$4),"Included","Outside Period"),"Check Date"))</f>
        <v/>
      </c>
    </row>
    <row r="21" ht="34" customHeight="1">
      <c r="A21" s="35" t="n"/>
      <c r="B21" s="18" t="n"/>
      <c r="C21" s="19" t="n"/>
      <c r="D21" s="18" t="n"/>
      <c r="E21" s="18" t="n"/>
      <c r="F21" s="18" t="n"/>
      <c r="G21" s="18" t="n"/>
      <c r="H21" s="36" t="n"/>
      <c r="I21" s="36" t="n"/>
      <c r="J21" s="35" t="n"/>
      <c r="K21" s="19" t="n"/>
      <c r="L21" s="21">
        <f>IF(A21="","",IFERROR(IF(AND(A21&gt;=Assumptions!$B$3,A21&lt;=Assumptions!$B$4),"Included","Outside Period"),"Check Date"))</f>
        <v/>
      </c>
    </row>
    <row r="22" ht="34" customHeight="1">
      <c r="A22" s="35" t="n"/>
      <c r="B22" s="18" t="n"/>
      <c r="C22" s="19" t="n"/>
      <c r="D22" s="18" t="n"/>
      <c r="E22" s="18" t="n"/>
      <c r="F22" s="18" t="n"/>
      <c r="G22" s="18" t="n"/>
      <c r="H22" s="36" t="n"/>
      <c r="I22" s="36" t="n"/>
      <c r="J22" s="35" t="n"/>
      <c r="K22" s="19" t="n"/>
      <c r="L22" s="22">
        <f>IF(A22="","",IFERROR(IF(AND(A22&gt;=Assumptions!$B$3,A22&lt;=Assumptions!$B$4),"Included","Outside Period"),"Check Date"))</f>
        <v/>
      </c>
    </row>
    <row r="23" ht="34" customHeight="1">
      <c r="A23" s="35" t="n"/>
      <c r="B23" s="18" t="n"/>
      <c r="C23" s="19" t="n"/>
      <c r="D23" s="18" t="n"/>
      <c r="E23" s="18" t="n"/>
      <c r="F23" s="18" t="n"/>
      <c r="G23" s="18" t="n"/>
      <c r="H23" s="36" t="n"/>
      <c r="I23" s="36" t="n"/>
      <c r="J23" s="35" t="n"/>
      <c r="K23" s="19" t="n"/>
      <c r="L23" s="21">
        <f>IF(A23="","",IFERROR(IF(AND(A23&gt;=Assumptions!$B$3,A23&lt;=Assumptions!$B$4),"Included","Outside Period"),"Check Date"))</f>
        <v/>
      </c>
    </row>
    <row r="24" ht="34" customHeight="1">
      <c r="A24" s="35" t="n"/>
      <c r="B24" s="18" t="n"/>
      <c r="C24" s="19" t="n"/>
      <c r="D24" s="18" t="n"/>
      <c r="E24" s="18" t="n"/>
      <c r="F24" s="18" t="n"/>
      <c r="G24" s="18" t="n"/>
      <c r="H24" s="36" t="n"/>
      <c r="I24" s="36" t="n"/>
      <c r="J24" s="35" t="n"/>
      <c r="K24" s="19" t="n"/>
      <c r="L24" s="22">
        <f>IF(A24="","",IFERROR(IF(AND(A24&gt;=Assumptions!$B$3,A24&lt;=Assumptions!$B$4),"Included","Outside Period"),"Check Date"))</f>
        <v/>
      </c>
    </row>
    <row r="25" ht="34" customHeight="1">
      <c r="A25" s="35" t="n"/>
      <c r="B25" s="18" t="n"/>
      <c r="C25" s="19" t="n"/>
      <c r="D25" s="18" t="n"/>
      <c r="E25" s="18" t="n"/>
      <c r="F25" s="18" t="n"/>
      <c r="G25" s="18" t="n"/>
      <c r="H25" s="36" t="n"/>
      <c r="I25" s="36" t="n"/>
      <c r="J25" s="35" t="n"/>
      <c r="K25" s="19" t="n"/>
      <c r="L25" s="21">
        <f>IF(A25="","",IFERROR(IF(AND(A25&gt;=Assumptions!$B$3,A25&lt;=Assumptions!$B$4),"Included","Outside Period"),"Check Date"))</f>
        <v/>
      </c>
    </row>
    <row r="26" ht="34" customHeight="1">
      <c r="A26" s="35" t="n"/>
      <c r="B26" s="18" t="n"/>
      <c r="C26" s="19" t="n"/>
      <c r="D26" s="18" t="n"/>
      <c r="E26" s="18" t="n"/>
      <c r="F26" s="18" t="n"/>
      <c r="G26" s="18" t="n"/>
      <c r="H26" s="36" t="n"/>
      <c r="I26" s="36" t="n"/>
      <c r="J26" s="35" t="n"/>
      <c r="K26" s="19" t="n"/>
      <c r="L26" s="22">
        <f>IF(A26="","",IFERROR(IF(AND(A26&gt;=Assumptions!$B$3,A26&lt;=Assumptions!$B$4),"Included","Outside Period"),"Check Date"))</f>
        <v/>
      </c>
    </row>
    <row r="27" ht="34" customHeight="1">
      <c r="A27" s="35" t="n"/>
      <c r="B27" s="18" t="n"/>
      <c r="C27" s="19" t="n"/>
      <c r="D27" s="18" t="n"/>
      <c r="E27" s="18" t="n"/>
      <c r="F27" s="18" t="n"/>
      <c r="G27" s="18" t="n"/>
      <c r="H27" s="36" t="n"/>
      <c r="I27" s="36" t="n"/>
      <c r="J27" s="35" t="n"/>
      <c r="K27" s="19" t="n"/>
      <c r="L27" s="21">
        <f>IF(A27="","",IFERROR(IF(AND(A27&gt;=Assumptions!$B$3,A27&lt;=Assumptions!$B$4),"Included","Outside Period"),"Check Date"))</f>
        <v/>
      </c>
    </row>
    <row r="28" ht="34" customHeight="1">
      <c r="A28" s="35" t="n"/>
      <c r="B28" s="18" t="n"/>
      <c r="C28" s="19" t="n"/>
      <c r="D28" s="18" t="n"/>
      <c r="E28" s="18" t="n"/>
      <c r="F28" s="18" t="n"/>
      <c r="G28" s="18" t="n"/>
      <c r="H28" s="36" t="n"/>
      <c r="I28" s="36" t="n"/>
      <c r="J28" s="35" t="n"/>
      <c r="K28" s="19" t="n"/>
      <c r="L28" s="22">
        <f>IF(A28="","",IFERROR(IF(AND(A28&gt;=Assumptions!$B$3,A28&lt;=Assumptions!$B$4),"Included","Outside Period"),"Check Date"))</f>
        <v/>
      </c>
    </row>
    <row r="29" ht="34" customHeight="1">
      <c r="A29" s="35" t="n"/>
      <c r="B29" s="18" t="n"/>
      <c r="C29" s="19" t="n"/>
      <c r="D29" s="18" t="n"/>
      <c r="E29" s="18" t="n"/>
      <c r="F29" s="18" t="n"/>
      <c r="G29" s="18" t="n"/>
      <c r="H29" s="36" t="n"/>
      <c r="I29" s="36" t="n"/>
      <c r="J29" s="35" t="n"/>
      <c r="K29" s="19" t="n"/>
      <c r="L29" s="21">
        <f>IF(A29="","",IFERROR(IF(AND(A29&gt;=Assumptions!$B$3,A29&lt;=Assumptions!$B$4),"Included","Outside Period"),"Check Date"))</f>
        <v/>
      </c>
    </row>
    <row r="30" ht="34" customHeight="1">
      <c r="A30" s="35" t="n"/>
      <c r="B30" s="18" t="n"/>
      <c r="C30" s="19" t="n"/>
      <c r="D30" s="18" t="n"/>
      <c r="E30" s="18" t="n"/>
      <c r="F30" s="18" t="n"/>
      <c r="G30" s="18" t="n"/>
      <c r="H30" s="36" t="n"/>
      <c r="I30" s="36" t="n"/>
      <c r="J30" s="35" t="n"/>
      <c r="K30" s="19" t="n"/>
      <c r="L30" s="22">
        <f>IF(A30="","",IFERROR(IF(AND(A30&gt;=Assumptions!$B$3,A30&lt;=Assumptions!$B$4),"Included","Outside Period"),"Check Date"))</f>
        <v/>
      </c>
    </row>
    <row r="31" ht="34" customHeight="1">
      <c r="A31" s="35" t="n"/>
      <c r="B31" s="18" t="n"/>
      <c r="C31" s="19" t="n"/>
      <c r="D31" s="18" t="n"/>
      <c r="E31" s="18" t="n"/>
      <c r="F31" s="18" t="n"/>
      <c r="G31" s="18" t="n"/>
      <c r="H31" s="36" t="n"/>
      <c r="I31" s="36" t="n"/>
      <c r="J31" s="35" t="n"/>
      <c r="K31" s="19" t="n"/>
      <c r="L31" s="21">
        <f>IF(A31="","",IFERROR(IF(AND(A31&gt;=Assumptions!$B$3,A31&lt;=Assumptions!$B$4),"Included","Outside Period"),"Check Date"))</f>
        <v/>
      </c>
    </row>
    <row r="32" ht="34" customHeight="1">
      <c r="A32" s="35" t="n"/>
      <c r="B32" s="18" t="n"/>
      <c r="C32" s="19" t="n"/>
      <c r="D32" s="18" t="n"/>
      <c r="E32" s="18" t="n"/>
      <c r="F32" s="18" t="n"/>
      <c r="G32" s="18" t="n"/>
      <c r="H32" s="36" t="n"/>
      <c r="I32" s="36" t="n"/>
      <c r="J32" s="35" t="n"/>
      <c r="K32" s="19" t="n"/>
      <c r="L32" s="22">
        <f>IF(A32="","",IFERROR(IF(AND(A32&gt;=Assumptions!$B$3,A32&lt;=Assumptions!$B$4),"Included","Outside Period"),"Check Date"))</f>
        <v/>
      </c>
    </row>
    <row r="33" ht="34" customHeight="1">
      <c r="A33" s="35" t="n"/>
      <c r="B33" s="18" t="n"/>
      <c r="C33" s="19" t="n"/>
      <c r="D33" s="18" t="n"/>
      <c r="E33" s="18" t="n"/>
      <c r="F33" s="18" t="n"/>
      <c r="G33" s="18" t="n"/>
      <c r="H33" s="36" t="n"/>
      <c r="I33" s="36" t="n"/>
      <c r="J33" s="35" t="n"/>
      <c r="K33" s="19" t="n"/>
      <c r="L33" s="21">
        <f>IF(A33="","",IFERROR(IF(AND(A33&gt;=Assumptions!$B$3,A33&lt;=Assumptions!$B$4),"Included","Outside Period"),"Check Date"))</f>
        <v/>
      </c>
    </row>
    <row r="34" ht="34" customHeight="1">
      <c r="A34" s="35" t="n"/>
      <c r="B34" s="18" t="n"/>
      <c r="C34" s="19" t="n"/>
      <c r="D34" s="18" t="n"/>
      <c r="E34" s="18" t="n"/>
      <c r="F34" s="18" t="n"/>
      <c r="G34" s="18" t="n"/>
      <c r="H34" s="36" t="n"/>
      <c r="I34" s="36" t="n"/>
      <c r="J34" s="35" t="n"/>
      <c r="K34" s="19" t="n"/>
      <c r="L34" s="22">
        <f>IF(A34="","",IFERROR(IF(AND(A34&gt;=Assumptions!$B$3,A34&lt;=Assumptions!$B$4),"Included","Outside Period"),"Check Date"))</f>
        <v/>
      </c>
    </row>
    <row r="35" ht="34" customHeight="1">
      <c r="A35" s="35" t="n"/>
      <c r="B35" s="18" t="n"/>
      <c r="C35" s="19" t="n"/>
      <c r="D35" s="18" t="n"/>
      <c r="E35" s="18" t="n"/>
      <c r="F35" s="18" t="n"/>
      <c r="G35" s="18" t="n"/>
      <c r="H35" s="36" t="n"/>
      <c r="I35" s="36" t="n"/>
      <c r="J35" s="35" t="n"/>
      <c r="K35" s="19" t="n"/>
      <c r="L35" s="21">
        <f>IF(A35="","",IFERROR(IF(AND(A35&gt;=Assumptions!$B$3,A35&lt;=Assumptions!$B$4),"Included","Outside Period"),"Check Date"))</f>
        <v/>
      </c>
    </row>
    <row r="36" ht="34" customHeight="1">
      <c r="A36" s="35" t="n"/>
      <c r="B36" s="18" t="n"/>
      <c r="C36" s="19" t="n"/>
      <c r="D36" s="18" t="n"/>
      <c r="E36" s="18" t="n"/>
      <c r="F36" s="18" t="n"/>
      <c r="G36" s="18" t="n"/>
      <c r="H36" s="36" t="n"/>
      <c r="I36" s="36" t="n"/>
      <c r="J36" s="35" t="n"/>
      <c r="K36" s="19" t="n"/>
      <c r="L36" s="22">
        <f>IF(A36="","",IFERROR(IF(AND(A36&gt;=Assumptions!$B$3,A36&lt;=Assumptions!$B$4),"Included","Outside Period"),"Check Date"))</f>
        <v/>
      </c>
    </row>
    <row r="37" ht="34" customHeight="1">
      <c r="A37" s="35" t="n"/>
      <c r="B37" s="18" t="n"/>
      <c r="C37" s="19" t="n"/>
      <c r="D37" s="18" t="n"/>
      <c r="E37" s="18" t="n"/>
      <c r="F37" s="18" t="n"/>
      <c r="G37" s="18" t="n"/>
      <c r="H37" s="36" t="n"/>
      <c r="I37" s="36" t="n"/>
      <c r="J37" s="35" t="n"/>
      <c r="K37" s="19" t="n"/>
      <c r="L37" s="21">
        <f>IF(A37="","",IFERROR(IF(AND(A37&gt;=Assumptions!$B$3,A37&lt;=Assumptions!$B$4),"Included","Outside Period"),"Check Date"))</f>
        <v/>
      </c>
    </row>
    <row r="38" ht="34" customHeight="1">
      <c r="A38" s="35" t="n"/>
      <c r="B38" s="18" t="n"/>
      <c r="C38" s="19" t="n"/>
      <c r="D38" s="18" t="n"/>
      <c r="E38" s="18" t="n"/>
      <c r="F38" s="18" t="n"/>
      <c r="G38" s="18" t="n"/>
      <c r="H38" s="36" t="n"/>
      <c r="I38" s="36" t="n"/>
      <c r="J38" s="35" t="n"/>
      <c r="K38" s="19" t="n"/>
      <c r="L38" s="22">
        <f>IF(A38="","",IFERROR(IF(AND(A38&gt;=Assumptions!$B$3,A38&lt;=Assumptions!$B$4),"Included","Outside Period"),"Check Date"))</f>
        <v/>
      </c>
    </row>
    <row r="39" ht="34" customHeight="1">
      <c r="A39" s="35" t="n"/>
      <c r="B39" s="18" t="n"/>
      <c r="C39" s="19" t="n"/>
      <c r="D39" s="18" t="n"/>
      <c r="E39" s="18" t="n"/>
      <c r="F39" s="18" t="n"/>
      <c r="G39" s="18" t="n"/>
      <c r="H39" s="36" t="n"/>
      <c r="I39" s="36" t="n"/>
      <c r="J39" s="35" t="n"/>
      <c r="K39" s="19" t="n"/>
      <c r="L39" s="21">
        <f>IF(A39="","",IFERROR(IF(AND(A39&gt;=Assumptions!$B$3,A39&lt;=Assumptions!$B$4),"Included","Outside Period"),"Check Date"))</f>
        <v/>
      </c>
    </row>
    <row r="40" ht="34" customHeight="1">
      <c r="A40" s="35" t="n"/>
      <c r="B40" s="18" t="n"/>
      <c r="C40" s="19" t="n"/>
      <c r="D40" s="18" t="n"/>
      <c r="E40" s="18" t="n"/>
      <c r="F40" s="18" t="n"/>
      <c r="G40" s="18" t="n"/>
      <c r="H40" s="36" t="n"/>
      <c r="I40" s="36" t="n"/>
      <c r="J40" s="35" t="n"/>
      <c r="K40" s="19" t="n"/>
      <c r="L40" s="22">
        <f>IF(A40="","",IFERROR(IF(AND(A40&gt;=Assumptions!$B$3,A40&lt;=Assumptions!$B$4),"Included","Outside Period"),"Check Date"))</f>
        <v/>
      </c>
    </row>
    <row r="41" ht="34" customHeight="1">
      <c r="A41" s="35" t="n"/>
      <c r="B41" s="18" t="n"/>
      <c r="C41" s="19" t="n"/>
      <c r="D41" s="18" t="n"/>
      <c r="E41" s="18" t="n"/>
      <c r="F41" s="18" t="n"/>
      <c r="G41" s="18" t="n"/>
      <c r="H41" s="36" t="n"/>
      <c r="I41" s="36" t="n"/>
      <c r="J41" s="35" t="n"/>
      <c r="K41" s="19" t="n"/>
      <c r="L41" s="21">
        <f>IF(A41="","",IFERROR(IF(AND(A41&gt;=Assumptions!$B$3,A41&lt;=Assumptions!$B$4),"Included","Outside Period"),"Check Date"))</f>
        <v/>
      </c>
    </row>
    <row r="42" ht="34" customHeight="1">
      <c r="A42" s="35" t="n"/>
      <c r="B42" s="18" t="n"/>
      <c r="C42" s="19" t="n"/>
      <c r="D42" s="18" t="n"/>
      <c r="E42" s="18" t="n"/>
      <c r="F42" s="18" t="n"/>
      <c r="G42" s="18" t="n"/>
      <c r="H42" s="36" t="n"/>
      <c r="I42" s="36" t="n"/>
      <c r="J42" s="35" t="n"/>
      <c r="K42" s="19" t="n"/>
      <c r="L42" s="22">
        <f>IF(A42="","",IFERROR(IF(AND(A42&gt;=Assumptions!$B$3,A42&lt;=Assumptions!$B$4),"Included","Outside Period"),"Check Date"))</f>
        <v/>
      </c>
    </row>
    <row r="43" ht="34" customHeight="1">
      <c r="A43" s="35" t="n"/>
      <c r="B43" s="18" t="n"/>
      <c r="C43" s="19" t="n"/>
      <c r="D43" s="18" t="n"/>
      <c r="E43" s="18" t="n"/>
      <c r="F43" s="18" t="n"/>
      <c r="G43" s="18" t="n"/>
      <c r="H43" s="36" t="n"/>
      <c r="I43" s="36" t="n"/>
      <c r="J43" s="35" t="n"/>
      <c r="K43" s="19" t="n"/>
      <c r="L43" s="21">
        <f>IF(A43="","",IFERROR(IF(AND(A43&gt;=Assumptions!$B$3,A43&lt;=Assumptions!$B$4),"Included","Outside Period"),"Check Date"))</f>
        <v/>
      </c>
    </row>
    <row r="44" ht="34" customHeight="1">
      <c r="A44" s="35" t="n"/>
      <c r="B44" s="18" t="n"/>
      <c r="C44" s="19" t="n"/>
      <c r="D44" s="18" t="n"/>
      <c r="E44" s="18" t="n"/>
      <c r="F44" s="18" t="n"/>
      <c r="G44" s="18" t="n"/>
      <c r="H44" s="36" t="n"/>
      <c r="I44" s="36" t="n"/>
      <c r="J44" s="35" t="n"/>
      <c r="K44" s="19" t="n"/>
      <c r="L44" s="22">
        <f>IF(A44="","",IFERROR(IF(AND(A44&gt;=Assumptions!$B$3,A44&lt;=Assumptions!$B$4),"Included","Outside Period"),"Check Date"))</f>
        <v/>
      </c>
    </row>
    <row r="45" ht="34" customHeight="1">
      <c r="A45" s="35" t="n"/>
      <c r="B45" s="18" t="n"/>
      <c r="C45" s="19" t="n"/>
      <c r="D45" s="18" t="n"/>
      <c r="E45" s="18" t="n"/>
      <c r="F45" s="18" t="n"/>
      <c r="G45" s="18" t="n"/>
      <c r="H45" s="36" t="n"/>
      <c r="I45" s="36" t="n"/>
      <c r="J45" s="35" t="n"/>
      <c r="K45" s="19" t="n"/>
      <c r="L45" s="21">
        <f>IF(A45="","",IFERROR(IF(AND(A45&gt;=Assumptions!$B$3,A45&lt;=Assumptions!$B$4),"Included","Outside Period"),"Check Date"))</f>
        <v/>
      </c>
    </row>
    <row r="46" ht="34" customHeight="1">
      <c r="A46" s="35" t="n"/>
      <c r="B46" s="18" t="n"/>
      <c r="C46" s="19" t="n"/>
      <c r="D46" s="18" t="n"/>
      <c r="E46" s="18" t="n"/>
      <c r="F46" s="18" t="n"/>
      <c r="G46" s="18" t="n"/>
      <c r="H46" s="36" t="n"/>
      <c r="I46" s="36" t="n"/>
      <c r="J46" s="35" t="n"/>
      <c r="K46" s="19" t="n"/>
      <c r="L46" s="22">
        <f>IF(A46="","",IFERROR(IF(AND(A46&gt;=Assumptions!$B$3,A46&lt;=Assumptions!$B$4),"Included","Outside Period"),"Check Date"))</f>
        <v/>
      </c>
    </row>
    <row r="47" ht="34" customHeight="1">
      <c r="A47" s="35" t="n"/>
      <c r="B47" s="18" t="n"/>
      <c r="C47" s="19" t="n"/>
      <c r="D47" s="18" t="n"/>
      <c r="E47" s="18" t="n"/>
      <c r="F47" s="18" t="n"/>
      <c r="G47" s="18" t="n"/>
      <c r="H47" s="36" t="n"/>
      <c r="I47" s="36" t="n"/>
      <c r="J47" s="35" t="n"/>
      <c r="K47" s="19" t="n"/>
      <c r="L47" s="21">
        <f>IF(A47="","",IFERROR(IF(AND(A47&gt;=Assumptions!$B$3,A47&lt;=Assumptions!$B$4),"Included","Outside Period"),"Check Date"))</f>
        <v/>
      </c>
    </row>
    <row r="48" ht="34" customHeight="1">
      <c r="A48" s="35" t="n"/>
      <c r="B48" s="18" t="n"/>
      <c r="C48" s="19" t="n"/>
      <c r="D48" s="18" t="n"/>
      <c r="E48" s="18" t="n"/>
      <c r="F48" s="18" t="n"/>
      <c r="G48" s="18" t="n"/>
      <c r="H48" s="36" t="n"/>
      <c r="I48" s="36" t="n"/>
      <c r="J48" s="35" t="n"/>
      <c r="K48" s="19" t="n"/>
      <c r="L48" s="22">
        <f>IF(A48="","",IFERROR(IF(AND(A48&gt;=Assumptions!$B$3,A48&lt;=Assumptions!$B$4),"Included","Outside Period"),"Check Date"))</f>
        <v/>
      </c>
    </row>
    <row r="49" ht="34" customHeight="1">
      <c r="A49" s="35" t="n"/>
      <c r="B49" s="18" t="n"/>
      <c r="C49" s="19" t="n"/>
      <c r="D49" s="18" t="n"/>
      <c r="E49" s="18" t="n"/>
      <c r="F49" s="18" t="n"/>
      <c r="G49" s="18" t="n"/>
      <c r="H49" s="36" t="n"/>
      <c r="I49" s="36" t="n"/>
      <c r="J49" s="35" t="n"/>
      <c r="K49" s="19" t="n"/>
      <c r="L49" s="21">
        <f>IF(A49="","",IFERROR(IF(AND(A49&gt;=Assumptions!$B$3,A49&lt;=Assumptions!$B$4),"Included","Outside Period"),"Check Date"))</f>
        <v/>
      </c>
    </row>
    <row r="50" ht="34" customHeight="1">
      <c r="A50" s="35" t="n"/>
      <c r="B50" s="18" t="n"/>
      <c r="C50" s="19" t="n"/>
      <c r="D50" s="18" t="n"/>
      <c r="E50" s="18" t="n"/>
      <c r="F50" s="18" t="n"/>
      <c r="G50" s="18" t="n"/>
      <c r="H50" s="36" t="n"/>
      <c r="I50" s="36" t="n"/>
      <c r="J50" s="35" t="n"/>
      <c r="K50" s="19" t="n"/>
      <c r="L50" s="22">
        <f>IF(A50="","",IFERROR(IF(AND(A50&gt;=Assumptions!$B$3,A50&lt;=Assumptions!$B$4),"Included","Outside Period"),"Check Date"))</f>
        <v/>
      </c>
    </row>
    <row r="51" ht="34" customHeight="1">
      <c r="A51" s="35" t="n"/>
      <c r="B51" s="18" t="n"/>
      <c r="C51" s="19" t="n"/>
      <c r="D51" s="18" t="n"/>
      <c r="E51" s="18" t="n"/>
      <c r="F51" s="18" t="n"/>
      <c r="G51" s="18" t="n"/>
      <c r="H51" s="36" t="n"/>
      <c r="I51" s="36" t="n"/>
      <c r="J51" s="35" t="n"/>
      <c r="K51" s="19" t="n"/>
      <c r="L51" s="21">
        <f>IF(A51="","",IFERROR(IF(AND(A51&gt;=Assumptions!$B$3,A51&lt;=Assumptions!$B$4),"Included","Outside Period"),"Check Date"))</f>
        <v/>
      </c>
    </row>
    <row r="52" ht="34" customHeight="1">
      <c r="A52" s="35" t="n"/>
      <c r="B52" s="18" t="n"/>
      <c r="C52" s="19" t="n"/>
      <c r="D52" s="18" t="n"/>
      <c r="E52" s="18" t="n"/>
      <c r="F52" s="18" t="n"/>
      <c r="G52" s="18" t="n"/>
      <c r="H52" s="36" t="n"/>
      <c r="I52" s="36" t="n"/>
      <c r="J52" s="35" t="n"/>
      <c r="K52" s="19" t="n"/>
      <c r="L52" s="22">
        <f>IF(A52="","",IFERROR(IF(AND(A52&gt;=Assumptions!$B$3,A52&lt;=Assumptions!$B$4),"Included","Outside Period"),"Check Date"))</f>
        <v/>
      </c>
    </row>
    <row r="53" ht="34" customHeight="1">
      <c r="A53" s="35" t="n"/>
      <c r="B53" s="18" t="n"/>
      <c r="C53" s="19" t="n"/>
      <c r="D53" s="18" t="n"/>
      <c r="E53" s="18" t="n"/>
      <c r="F53" s="18" t="n"/>
      <c r="G53" s="18" t="n"/>
      <c r="H53" s="36" t="n"/>
      <c r="I53" s="36" t="n"/>
      <c r="J53" s="35" t="n"/>
      <c r="K53" s="19" t="n"/>
      <c r="L53" s="21">
        <f>IF(A53="","",IFERROR(IF(AND(A53&gt;=Assumptions!$B$3,A53&lt;=Assumptions!$B$4),"Included","Outside Period"),"Check Date"))</f>
        <v/>
      </c>
    </row>
    <row r="54" ht="34" customHeight="1">
      <c r="A54" s="35" t="n"/>
      <c r="B54" s="18" t="n"/>
      <c r="C54" s="19" t="n"/>
      <c r="D54" s="18" t="n"/>
      <c r="E54" s="18" t="n"/>
      <c r="F54" s="18" t="n"/>
      <c r="G54" s="18" t="n"/>
      <c r="H54" s="36" t="n"/>
      <c r="I54" s="36" t="n"/>
      <c r="J54" s="35" t="n"/>
      <c r="K54" s="19" t="n"/>
      <c r="L54" s="22">
        <f>IF(A54="","",IFERROR(IF(AND(A54&gt;=Assumptions!$B$3,A54&lt;=Assumptions!$B$4),"Included","Outside Period"),"Check Date"))</f>
        <v/>
      </c>
    </row>
    <row r="55" ht="34" customHeight="1">
      <c r="A55" s="35" t="n"/>
      <c r="B55" s="18" t="n"/>
      <c r="C55" s="19" t="n"/>
      <c r="D55" s="18" t="n"/>
      <c r="E55" s="18" t="n"/>
      <c r="F55" s="18" t="n"/>
      <c r="G55" s="18" t="n"/>
      <c r="H55" s="36" t="n"/>
      <c r="I55" s="36" t="n"/>
      <c r="J55" s="35" t="n"/>
      <c r="K55" s="19" t="n"/>
      <c r="L55" s="21">
        <f>IF(A55="","",IFERROR(IF(AND(A55&gt;=Assumptions!$B$3,A55&lt;=Assumptions!$B$4),"Included","Outside Period"),"Check Date"))</f>
        <v/>
      </c>
    </row>
    <row r="56" ht="34" customHeight="1">
      <c r="A56" s="35" t="n"/>
      <c r="B56" s="18" t="n"/>
      <c r="C56" s="19" t="n"/>
      <c r="D56" s="18" t="n"/>
      <c r="E56" s="18" t="n"/>
      <c r="F56" s="18" t="n"/>
      <c r="G56" s="18" t="n"/>
      <c r="H56" s="36" t="n"/>
      <c r="I56" s="36" t="n"/>
      <c r="J56" s="35" t="n"/>
      <c r="K56" s="19" t="n"/>
      <c r="L56" s="22">
        <f>IF(A56="","",IFERROR(IF(AND(A56&gt;=Assumptions!$B$3,A56&lt;=Assumptions!$B$4),"Included","Outside Period"),"Check Date"))</f>
        <v/>
      </c>
    </row>
    <row r="57" ht="34" customHeight="1">
      <c r="A57" s="35" t="n"/>
      <c r="B57" s="18" t="n"/>
      <c r="C57" s="19" t="n"/>
      <c r="D57" s="18" t="n"/>
      <c r="E57" s="18" t="n"/>
      <c r="F57" s="18" t="n"/>
      <c r="G57" s="18" t="n"/>
      <c r="H57" s="36" t="n"/>
      <c r="I57" s="36" t="n"/>
      <c r="J57" s="35" t="n"/>
      <c r="K57" s="19" t="n"/>
      <c r="L57" s="21">
        <f>IF(A57="","",IFERROR(IF(AND(A57&gt;=Assumptions!$B$3,A57&lt;=Assumptions!$B$4),"Included","Outside Period"),"Check Date"))</f>
        <v/>
      </c>
    </row>
    <row r="58" ht="34" customHeight="1">
      <c r="A58" s="35" t="n"/>
      <c r="B58" s="18" t="n"/>
      <c r="C58" s="19" t="n"/>
      <c r="D58" s="18" t="n"/>
      <c r="E58" s="18" t="n"/>
      <c r="F58" s="18" t="n"/>
      <c r="G58" s="18" t="n"/>
      <c r="H58" s="36" t="n"/>
      <c r="I58" s="36" t="n"/>
      <c r="J58" s="35" t="n"/>
      <c r="K58" s="19" t="n"/>
      <c r="L58" s="22">
        <f>IF(A58="","",IFERROR(IF(AND(A58&gt;=Assumptions!$B$3,A58&lt;=Assumptions!$B$4),"Included","Outside Period"),"Check Date"))</f>
        <v/>
      </c>
    </row>
    <row r="59" ht="34" customHeight="1">
      <c r="A59" s="35" t="n"/>
      <c r="B59" s="18" t="n"/>
      <c r="C59" s="19" t="n"/>
      <c r="D59" s="18" t="n"/>
      <c r="E59" s="18" t="n"/>
      <c r="F59" s="18" t="n"/>
      <c r="G59" s="18" t="n"/>
      <c r="H59" s="36" t="n"/>
      <c r="I59" s="36" t="n"/>
      <c r="J59" s="35" t="n"/>
      <c r="K59" s="19" t="n"/>
      <c r="L59" s="21">
        <f>IF(A59="","",IFERROR(IF(AND(A59&gt;=Assumptions!$B$3,A59&lt;=Assumptions!$B$4),"Included","Outside Period"),"Check Date"))</f>
        <v/>
      </c>
    </row>
    <row r="60" ht="34" customHeight="1">
      <c r="A60" s="35" t="n"/>
      <c r="B60" s="18" t="n"/>
      <c r="C60" s="19" t="n"/>
      <c r="D60" s="18" t="n"/>
      <c r="E60" s="18" t="n"/>
      <c r="F60" s="18" t="n"/>
      <c r="G60" s="18" t="n"/>
      <c r="H60" s="36" t="n"/>
      <c r="I60" s="36" t="n"/>
      <c r="J60" s="35" t="n"/>
      <c r="K60" s="19" t="n"/>
      <c r="L60" s="22">
        <f>IF(A60="","",IFERROR(IF(AND(A60&gt;=Assumptions!$B$3,A60&lt;=Assumptions!$B$4),"Included","Outside Period"),"Check Date"))</f>
        <v/>
      </c>
    </row>
    <row r="61" ht="34" customHeight="1">
      <c r="A61" s="35" t="n"/>
      <c r="B61" s="18" t="n"/>
      <c r="C61" s="19" t="n"/>
      <c r="D61" s="18" t="n"/>
      <c r="E61" s="18" t="n"/>
      <c r="F61" s="18" t="n"/>
      <c r="G61" s="18" t="n"/>
      <c r="H61" s="36" t="n"/>
      <c r="I61" s="36" t="n"/>
      <c r="J61" s="35" t="n"/>
      <c r="K61" s="19" t="n"/>
      <c r="L61" s="21">
        <f>IF(A61="","",IFERROR(IF(AND(A61&gt;=Assumptions!$B$3,A61&lt;=Assumptions!$B$4),"Included","Outside Period"),"Check Date"))</f>
        <v/>
      </c>
    </row>
    <row r="62" ht="34" customHeight="1">
      <c r="A62" s="35" t="n"/>
      <c r="B62" s="18" t="n"/>
      <c r="C62" s="19" t="n"/>
      <c r="D62" s="18" t="n"/>
      <c r="E62" s="18" t="n"/>
      <c r="F62" s="18" t="n"/>
      <c r="G62" s="18" t="n"/>
      <c r="H62" s="36" t="n"/>
      <c r="I62" s="36" t="n"/>
      <c r="J62" s="35" t="n"/>
      <c r="K62" s="19" t="n"/>
      <c r="L62" s="22">
        <f>IF(A62="","",IFERROR(IF(AND(A62&gt;=Assumptions!$B$3,A62&lt;=Assumptions!$B$4),"Included","Outside Period"),"Check Date"))</f>
        <v/>
      </c>
    </row>
    <row r="63" ht="34" customHeight="1">
      <c r="A63" s="35" t="n"/>
      <c r="B63" s="18" t="n"/>
      <c r="C63" s="19" t="n"/>
      <c r="D63" s="18" t="n"/>
      <c r="E63" s="18" t="n"/>
      <c r="F63" s="18" t="n"/>
      <c r="G63" s="18" t="n"/>
      <c r="H63" s="36" t="n"/>
      <c r="I63" s="36" t="n"/>
      <c r="J63" s="35" t="n"/>
      <c r="K63" s="19" t="n"/>
      <c r="L63" s="21">
        <f>IF(A63="","",IFERROR(IF(AND(A63&gt;=Assumptions!$B$3,A63&lt;=Assumptions!$B$4),"Included","Outside Period"),"Check Date"))</f>
        <v/>
      </c>
    </row>
    <row r="64" ht="34" customHeight="1">
      <c r="A64" s="35" t="n"/>
      <c r="B64" s="18" t="n"/>
      <c r="C64" s="19" t="n"/>
      <c r="D64" s="18" t="n"/>
      <c r="E64" s="18" t="n"/>
      <c r="F64" s="18" t="n"/>
      <c r="G64" s="18" t="n"/>
      <c r="H64" s="36" t="n"/>
      <c r="I64" s="36" t="n"/>
      <c r="J64" s="35" t="n"/>
      <c r="K64" s="19" t="n"/>
      <c r="L64" s="22">
        <f>IF(A64="","",IFERROR(IF(AND(A64&gt;=Assumptions!$B$3,A64&lt;=Assumptions!$B$4),"Included","Outside Period"),"Check Date"))</f>
        <v/>
      </c>
    </row>
    <row r="65" ht="34" customHeight="1">
      <c r="A65" s="35" t="n"/>
      <c r="B65" s="18" t="n"/>
      <c r="C65" s="19" t="n"/>
      <c r="D65" s="18" t="n"/>
      <c r="E65" s="18" t="n"/>
      <c r="F65" s="18" t="n"/>
      <c r="G65" s="18" t="n"/>
      <c r="H65" s="36" t="n"/>
      <c r="I65" s="36" t="n"/>
      <c r="J65" s="35" t="n"/>
      <c r="K65" s="19" t="n"/>
      <c r="L65" s="21">
        <f>IF(A65="","",IFERROR(IF(AND(A65&gt;=Assumptions!$B$3,A65&lt;=Assumptions!$B$4),"Included","Outside Period"),"Check Date"))</f>
        <v/>
      </c>
    </row>
    <row r="66" ht="34" customHeight="1">
      <c r="A66" s="35" t="n"/>
      <c r="B66" s="18" t="n"/>
      <c r="C66" s="19" t="n"/>
      <c r="D66" s="18" t="n"/>
      <c r="E66" s="18" t="n"/>
      <c r="F66" s="18" t="n"/>
      <c r="G66" s="18" t="n"/>
      <c r="H66" s="36" t="n"/>
      <c r="I66" s="36" t="n"/>
      <c r="J66" s="35" t="n"/>
      <c r="K66" s="19" t="n"/>
      <c r="L66" s="22">
        <f>IF(A66="","",IFERROR(IF(AND(A66&gt;=Assumptions!$B$3,A66&lt;=Assumptions!$B$4),"Included","Outside Period"),"Check Date"))</f>
        <v/>
      </c>
    </row>
    <row r="67" ht="34" customHeight="1">
      <c r="A67" s="35" t="n"/>
      <c r="B67" s="18" t="n"/>
      <c r="C67" s="19" t="n"/>
      <c r="D67" s="18" t="n"/>
      <c r="E67" s="18" t="n"/>
      <c r="F67" s="18" t="n"/>
      <c r="G67" s="18" t="n"/>
      <c r="H67" s="36" t="n"/>
      <c r="I67" s="36" t="n"/>
      <c r="J67" s="35" t="n"/>
      <c r="K67" s="19" t="n"/>
      <c r="L67" s="21">
        <f>IF(A67="","",IFERROR(IF(AND(A67&gt;=Assumptions!$B$3,A67&lt;=Assumptions!$B$4),"Included","Outside Period"),"Check Date"))</f>
        <v/>
      </c>
    </row>
    <row r="68" ht="34" customHeight="1">
      <c r="A68" s="35" t="n"/>
      <c r="B68" s="18" t="n"/>
      <c r="C68" s="19" t="n"/>
      <c r="D68" s="18" t="n"/>
      <c r="E68" s="18" t="n"/>
      <c r="F68" s="18" t="n"/>
      <c r="G68" s="18" t="n"/>
      <c r="H68" s="36" t="n"/>
      <c r="I68" s="36" t="n"/>
      <c r="J68" s="35" t="n"/>
      <c r="K68" s="19" t="n"/>
      <c r="L68" s="22">
        <f>IF(A68="","",IFERROR(IF(AND(A68&gt;=Assumptions!$B$3,A68&lt;=Assumptions!$B$4),"Included","Outside Period"),"Check Date"))</f>
        <v/>
      </c>
    </row>
    <row r="69" ht="34" customHeight="1">
      <c r="A69" s="35" t="n"/>
      <c r="B69" s="18" t="n"/>
      <c r="C69" s="19" t="n"/>
      <c r="D69" s="18" t="n"/>
      <c r="E69" s="18" t="n"/>
      <c r="F69" s="18" t="n"/>
      <c r="G69" s="18" t="n"/>
      <c r="H69" s="36" t="n"/>
      <c r="I69" s="36" t="n"/>
      <c r="J69" s="35" t="n"/>
      <c r="K69" s="19" t="n"/>
      <c r="L69" s="21">
        <f>IF(A69="","",IFERROR(IF(AND(A69&gt;=Assumptions!$B$3,A69&lt;=Assumptions!$B$4),"Included","Outside Period"),"Check Date"))</f>
        <v/>
      </c>
    </row>
    <row r="70" ht="34" customHeight="1">
      <c r="A70" s="35" t="n"/>
      <c r="B70" s="18" t="n"/>
      <c r="C70" s="19" t="n"/>
      <c r="D70" s="18" t="n"/>
      <c r="E70" s="18" t="n"/>
      <c r="F70" s="18" t="n"/>
      <c r="G70" s="18" t="n"/>
      <c r="H70" s="36" t="n"/>
      <c r="I70" s="36" t="n"/>
      <c r="J70" s="35" t="n"/>
      <c r="K70" s="19" t="n"/>
      <c r="L70" s="22">
        <f>IF(A70="","",IFERROR(IF(AND(A70&gt;=Assumptions!$B$3,A70&lt;=Assumptions!$B$4),"Included","Outside Period"),"Check Date"))</f>
        <v/>
      </c>
    </row>
    <row r="71" ht="34" customHeight="1">
      <c r="A71" s="35" t="n"/>
      <c r="B71" s="18" t="n"/>
      <c r="C71" s="19" t="n"/>
      <c r="D71" s="18" t="n"/>
      <c r="E71" s="18" t="n"/>
      <c r="F71" s="18" t="n"/>
      <c r="G71" s="18" t="n"/>
      <c r="H71" s="36" t="n"/>
      <c r="I71" s="36" t="n"/>
      <c r="J71" s="35" t="n"/>
      <c r="K71" s="19" t="n"/>
      <c r="L71" s="21">
        <f>IF(A71="","",IFERROR(IF(AND(A71&gt;=Assumptions!$B$3,A71&lt;=Assumptions!$B$4),"Included","Outside Period"),"Check Date"))</f>
        <v/>
      </c>
    </row>
    <row r="72" ht="34" customHeight="1">
      <c r="A72" s="35" t="n"/>
      <c r="B72" s="18" t="n"/>
      <c r="C72" s="19" t="n"/>
      <c r="D72" s="18" t="n"/>
      <c r="E72" s="18" t="n"/>
      <c r="F72" s="18" t="n"/>
      <c r="G72" s="18" t="n"/>
      <c r="H72" s="36" t="n"/>
      <c r="I72" s="36" t="n"/>
      <c r="J72" s="35" t="n"/>
      <c r="K72" s="19" t="n"/>
      <c r="L72" s="22">
        <f>IF(A72="","",IFERROR(IF(AND(A72&gt;=Assumptions!$B$3,A72&lt;=Assumptions!$B$4),"Included","Outside Period"),"Check Date"))</f>
        <v/>
      </c>
    </row>
    <row r="73" ht="34" customHeight="1">
      <c r="A73" s="35" t="n"/>
      <c r="B73" s="18" t="n"/>
      <c r="C73" s="19" t="n"/>
      <c r="D73" s="18" t="n"/>
      <c r="E73" s="18" t="n"/>
      <c r="F73" s="18" t="n"/>
      <c r="G73" s="18" t="n"/>
      <c r="H73" s="36" t="n"/>
      <c r="I73" s="36" t="n"/>
      <c r="J73" s="35" t="n"/>
      <c r="K73" s="19" t="n"/>
      <c r="L73" s="21">
        <f>IF(A73="","",IFERROR(IF(AND(A73&gt;=Assumptions!$B$3,A73&lt;=Assumptions!$B$4),"Included","Outside Period"),"Check Date"))</f>
        <v/>
      </c>
    </row>
    <row r="74" ht="34" customHeight="1">
      <c r="A74" s="35" t="n"/>
      <c r="B74" s="18" t="n"/>
      <c r="C74" s="19" t="n"/>
      <c r="D74" s="18" t="n"/>
      <c r="E74" s="18" t="n"/>
      <c r="F74" s="18" t="n"/>
      <c r="G74" s="18" t="n"/>
      <c r="H74" s="36" t="n"/>
      <c r="I74" s="36" t="n"/>
      <c r="J74" s="35" t="n"/>
      <c r="K74" s="19" t="n"/>
      <c r="L74" s="22">
        <f>IF(A74="","",IFERROR(IF(AND(A74&gt;=Assumptions!$B$3,A74&lt;=Assumptions!$B$4),"Included","Outside Period"),"Check Date"))</f>
        <v/>
      </c>
    </row>
    <row r="75" ht="34" customHeight="1">
      <c r="A75" s="35" t="n"/>
      <c r="B75" s="18" t="n"/>
      <c r="C75" s="19" t="n"/>
      <c r="D75" s="18" t="n"/>
      <c r="E75" s="18" t="n"/>
      <c r="F75" s="18" t="n"/>
      <c r="G75" s="18" t="n"/>
      <c r="H75" s="36" t="n"/>
      <c r="I75" s="36" t="n"/>
      <c r="J75" s="35" t="n"/>
      <c r="K75" s="19" t="n"/>
      <c r="L75" s="21">
        <f>IF(A75="","",IFERROR(IF(AND(A75&gt;=Assumptions!$B$3,A75&lt;=Assumptions!$B$4),"Included","Outside Period"),"Check Date"))</f>
        <v/>
      </c>
    </row>
    <row r="76" ht="34" customHeight="1">
      <c r="A76" s="35" t="n"/>
      <c r="B76" s="18" t="n"/>
      <c r="C76" s="19" t="n"/>
      <c r="D76" s="18" t="n"/>
      <c r="E76" s="18" t="n"/>
      <c r="F76" s="18" t="n"/>
      <c r="G76" s="18" t="n"/>
      <c r="H76" s="36" t="n"/>
      <c r="I76" s="36" t="n"/>
      <c r="J76" s="35" t="n"/>
      <c r="K76" s="19" t="n"/>
      <c r="L76" s="22">
        <f>IF(A76="","",IFERROR(IF(AND(A76&gt;=Assumptions!$B$3,A76&lt;=Assumptions!$B$4),"Included","Outside Period"),"Check Date"))</f>
        <v/>
      </c>
    </row>
    <row r="77" ht="34" customHeight="1">
      <c r="A77" s="35" t="n"/>
      <c r="B77" s="18" t="n"/>
      <c r="C77" s="19" t="n"/>
      <c r="D77" s="18" t="n"/>
      <c r="E77" s="18" t="n"/>
      <c r="F77" s="18" t="n"/>
      <c r="G77" s="18" t="n"/>
      <c r="H77" s="36" t="n"/>
      <c r="I77" s="36" t="n"/>
      <c r="J77" s="35" t="n"/>
      <c r="K77" s="19" t="n"/>
      <c r="L77" s="21">
        <f>IF(A77="","",IFERROR(IF(AND(A77&gt;=Assumptions!$B$3,A77&lt;=Assumptions!$B$4),"Included","Outside Period"),"Check Date"))</f>
        <v/>
      </c>
    </row>
    <row r="78" ht="34" customHeight="1">
      <c r="A78" s="35" t="n"/>
      <c r="B78" s="18" t="n"/>
      <c r="C78" s="19" t="n"/>
      <c r="D78" s="18" t="n"/>
      <c r="E78" s="18" t="n"/>
      <c r="F78" s="18" t="n"/>
      <c r="G78" s="18" t="n"/>
      <c r="H78" s="36" t="n"/>
      <c r="I78" s="36" t="n"/>
      <c r="J78" s="35" t="n"/>
      <c r="K78" s="19" t="n"/>
      <c r="L78" s="22">
        <f>IF(A78="","",IFERROR(IF(AND(A78&gt;=Assumptions!$B$3,A78&lt;=Assumptions!$B$4),"Included","Outside Period"),"Check Date"))</f>
        <v/>
      </c>
    </row>
    <row r="79" ht="34" customHeight="1">
      <c r="A79" s="35" t="n"/>
      <c r="B79" s="18" t="n"/>
      <c r="C79" s="19" t="n"/>
      <c r="D79" s="18" t="n"/>
      <c r="E79" s="18" t="n"/>
      <c r="F79" s="18" t="n"/>
      <c r="G79" s="18" t="n"/>
      <c r="H79" s="36" t="n"/>
      <c r="I79" s="36" t="n"/>
      <c r="J79" s="35" t="n"/>
      <c r="K79" s="19" t="n"/>
      <c r="L79" s="21">
        <f>IF(A79="","",IFERROR(IF(AND(A79&gt;=Assumptions!$B$3,A79&lt;=Assumptions!$B$4),"Included","Outside Period"),"Check Date"))</f>
        <v/>
      </c>
    </row>
    <row r="80" ht="34" customHeight="1">
      <c r="A80" s="35" t="n"/>
      <c r="B80" s="18" t="n"/>
      <c r="C80" s="19" t="n"/>
      <c r="D80" s="18" t="n"/>
      <c r="E80" s="18" t="n"/>
      <c r="F80" s="18" t="n"/>
      <c r="G80" s="18" t="n"/>
      <c r="H80" s="36" t="n"/>
      <c r="I80" s="36" t="n"/>
      <c r="J80" s="35" t="n"/>
      <c r="K80" s="19" t="n"/>
      <c r="L80" s="22">
        <f>IF(A80="","",IFERROR(IF(AND(A80&gt;=Assumptions!$B$3,A80&lt;=Assumptions!$B$4),"Included","Outside Period"),"Check Date"))</f>
        <v/>
      </c>
    </row>
    <row r="81" ht="34" customHeight="1">
      <c r="A81" s="35" t="n"/>
      <c r="B81" s="18" t="n"/>
      <c r="C81" s="19" t="n"/>
      <c r="D81" s="18" t="n"/>
      <c r="E81" s="18" t="n"/>
      <c r="F81" s="18" t="n"/>
      <c r="G81" s="18" t="n"/>
      <c r="H81" s="36" t="n"/>
      <c r="I81" s="36" t="n"/>
      <c r="J81" s="35" t="n"/>
      <c r="K81" s="19" t="n"/>
      <c r="L81" s="21">
        <f>IF(A81="","",IFERROR(IF(AND(A81&gt;=Assumptions!$B$3,A81&lt;=Assumptions!$B$4),"Included","Outside Period"),"Check Date"))</f>
        <v/>
      </c>
    </row>
    <row r="82" ht="34" customHeight="1">
      <c r="A82" s="35" t="n"/>
      <c r="B82" s="18" t="n"/>
      <c r="C82" s="19" t="n"/>
      <c r="D82" s="18" t="n"/>
      <c r="E82" s="18" t="n"/>
      <c r="F82" s="18" t="n"/>
      <c r="G82" s="18" t="n"/>
      <c r="H82" s="36" t="n"/>
      <c r="I82" s="36" t="n"/>
      <c r="J82" s="35" t="n"/>
      <c r="K82" s="19" t="n"/>
      <c r="L82" s="22">
        <f>IF(A82="","",IFERROR(IF(AND(A82&gt;=Assumptions!$B$3,A82&lt;=Assumptions!$B$4),"Included","Outside Period"),"Check Date"))</f>
        <v/>
      </c>
    </row>
    <row r="83" ht="34" customHeight="1">
      <c r="A83" s="35" t="n"/>
      <c r="B83" s="18" t="n"/>
      <c r="C83" s="19" t="n"/>
      <c r="D83" s="18" t="n"/>
      <c r="E83" s="18" t="n"/>
      <c r="F83" s="18" t="n"/>
      <c r="G83" s="18" t="n"/>
      <c r="H83" s="36" t="n"/>
      <c r="I83" s="36" t="n"/>
      <c r="J83" s="35" t="n"/>
      <c r="K83" s="19" t="n"/>
      <c r="L83" s="21">
        <f>IF(A83="","",IFERROR(IF(AND(A83&gt;=Assumptions!$B$3,A83&lt;=Assumptions!$B$4),"Included","Outside Period"),"Check Date"))</f>
        <v/>
      </c>
    </row>
    <row r="84" ht="34" customHeight="1">
      <c r="A84" s="35" t="n"/>
      <c r="B84" s="18" t="n"/>
      <c r="C84" s="19" t="n"/>
      <c r="D84" s="18" t="n"/>
      <c r="E84" s="18" t="n"/>
      <c r="F84" s="18" t="n"/>
      <c r="G84" s="18" t="n"/>
      <c r="H84" s="36" t="n"/>
      <c r="I84" s="36" t="n"/>
      <c r="J84" s="35" t="n"/>
      <c r="K84" s="19" t="n"/>
      <c r="L84" s="22">
        <f>IF(A84="","",IFERROR(IF(AND(A84&gt;=Assumptions!$B$3,A84&lt;=Assumptions!$B$4),"Included","Outside Period"),"Check Date"))</f>
        <v/>
      </c>
    </row>
    <row r="85" ht="34" customHeight="1">
      <c r="A85" s="35" t="n"/>
      <c r="B85" s="18" t="n"/>
      <c r="C85" s="19" t="n"/>
      <c r="D85" s="18" t="n"/>
      <c r="E85" s="18" t="n"/>
      <c r="F85" s="18" t="n"/>
      <c r="G85" s="18" t="n"/>
      <c r="H85" s="36" t="n"/>
      <c r="I85" s="36" t="n"/>
      <c r="J85" s="35" t="n"/>
      <c r="K85" s="19" t="n"/>
      <c r="L85" s="21">
        <f>IF(A85="","",IFERROR(IF(AND(A85&gt;=Assumptions!$B$3,A85&lt;=Assumptions!$B$4),"Included","Outside Period"),"Check Date"))</f>
        <v/>
      </c>
    </row>
    <row r="86" ht="34" customHeight="1">
      <c r="A86" s="35" t="n"/>
      <c r="B86" s="18" t="n"/>
      <c r="C86" s="19" t="n"/>
      <c r="D86" s="18" t="n"/>
      <c r="E86" s="18" t="n"/>
      <c r="F86" s="18" t="n"/>
      <c r="G86" s="18" t="n"/>
      <c r="H86" s="36" t="n"/>
      <c r="I86" s="36" t="n"/>
      <c r="J86" s="35" t="n"/>
      <c r="K86" s="19" t="n"/>
      <c r="L86" s="22">
        <f>IF(A86="","",IFERROR(IF(AND(A86&gt;=Assumptions!$B$3,A86&lt;=Assumptions!$B$4),"Included","Outside Period"),"Check Date"))</f>
        <v/>
      </c>
    </row>
    <row r="87" ht="34" customHeight="1">
      <c r="A87" s="35" t="n"/>
      <c r="B87" s="18" t="n"/>
      <c r="C87" s="19" t="n"/>
      <c r="D87" s="18" t="n"/>
      <c r="E87" s="18" t="n"/>
      <c r="F87" s="18" t="n"/>
      <c r="G87" s="18" t="n"/>
      <c r="H87" s="36" t="n"/>
      <c r="I87" s="36" t="n"/>
      <c r="J87" s="35" t="n"/>
      <c r="K87" s="19" t="n"/>
      <c r="L87" s="21">
        <f>IF(A87="","",IFERROR(IF(AND(A87&gt;=Assumptions!$B$3,A87&lt;=Assumptions!$B$4),"Included","Outside Period"),"Check Date"))</f>
        <v/>
      </c>
    </row>
    <row r="88" ht="34" customHeight="1">
      <c r="A88" s="35" t="n"/>
      <c r="B88" s="18" t="n"/>
      <c r="C88" s="19" t="n"/>
      <c r="D88" s="18" t="n"/>
      <c r="E88" s="18" t="n"/>
      <c r="F88" s="18" t="n"/>
      <c r="G88" s="18" t="n"/>
      <c r="H88" s="36" t="n"/>
      <c r="I88" s="36" t="n"/>
      <c r="J88" s="35" t="n"/>
      <c r="K88" s="19" t="n"/>
      <c r="L88" s="22">
        <f>IF(A88="","",IFERROR(IF(AND(A88&gt;=Assumptions!$B$3,A88&lt;=Assumptions!$B$4),"Included","Outside Period"),"Check Date"))</f>
        <v/>
      </c>
    </row>
    <row r="89" ht="34" customHeight="1">
      <c r="A89" s="35" t="n"/>
      <c r="B89" s="18" t="n"/>
      <c r="C89" s="19" t="n"/>
      <c r="D89" s="18" t="n"/>
      <c r="E89" s="18" t="n"/>
      <c r="F89" s="18" t="n"/>
      <c r="G89" s="18" t="n"/>
      <c r="H89" s="36" t="n"/>
      <c r="I89" s="36" t="n"/>
      <c r="J89" s="35" t="n"/>
      <c r="K89" s="19" t="n"/>
      <c r="L89" s="21">
        <f>IF(A89="","",IFERROR(IF(AND(A89&gt;=Assumptions!$B$3,A89&lt;=Assumptions!$B$4),"Included","Outside Period"),"Check Date"))</f>
        <v/>
      </c>
    </row>
    <row r="90" ht="34" customHeight="1">
      <c r="A90" s="35" t="n"/>
      <c r="B90" s="18" t="n"/>
      <c r="C90" s="19" t="n"/>
      <c r="D90" s="18" t="n"/>
      <c r="E90" s="18" t="n"/>
      <c r="F90" s="18" t="n"/>
      <c r="G90" s="18" t="n"/>
      <c r="H90" s="36" t="n"/>
      <c r="I90" s="36" t="n"/>
      <c r="J90" s="35" t="n"/>
      <c r="K90" s="19" t="n"/>
      <c r="L90" s="22">
        <f>IF(A90="","",IFERROR(IF(AND(A90&gt;=Assumptions!$B$3,A90&lt;=Assumptions!$B$4),"Included","Outside Period"),"Check Date"))</f>
        <v/>
      </c>
    </row>
    <row r="91" ht="34" customHeight="1">
      <c r="A91" s="35" t="n"/>
      <c r="B91" s="18" t="n"/>
      <c r="C91" s="19" t="n"/>
      <c r="D91" s="18" t="n"/>
      <c r="E91" s="18" t="n"/>
      <c r="F91" s="18" t="n"/>
      <c r="G91" s="18" t="n"/>
      <c r="H91" s="36" t="n"/>
      <c r="I91" s="36" t="n"/>
      <c r="J91" s="35" t="n"/>
      <c r="K91" s="19" t="n"/>
      <c r="L91" s="21">
        <f>IF(A91="","",IFERROR(IF(AND(A91&gt;=Assumptions!$B$3,A91&lt;=Assumptions!$B$4),"Included","Outside Period"),"Check Date"))</f>
        <v/>
      </c>
    </row>
    <row r="92" ht="34" customHeight="1">
      <c r="A92" s="35" t="n"/>
      <c r="B92" s="18" t="n"/>
      <c r="C92" s="19" t="n"/>
      <c r="D92" s="18" t="n"/>
      <c r="E92" s="18" t="n"/>
      <c r="F92" s="18" t="n"/>
      <c r="G92" s="18" t="n"/>
      <c r="H92" s="36" t="n"/>
      <c r="I92" s="36" t="n"/>
      <c r="J92" s="35" t="n"/>
      <c r="K92" s="19" t="n"/>
      <c r="L92" s="22">
        <f>IF(A92="","",IFERROR(IF(AND(A92&gt;=Assumptions!$B$3,A92&lt;=Assumptions!$B$4),"Included","Outside Period"),"Check Date"))</f>
        <v/>
      </c>
    </row>
    <row r="93" ht="34" customHeight="1">
      <c r="A93" s="35" t="n"/>
      <c r="B93" s="18" t="n"/>
      <c r="C93" s="19" t="n"/>
      <c r="D93" s="18" t="n"/>
      <c r="E93" s="18" t="n"/>
      <c r="F93" s="18" t="n"/>
      <c r="G93" s="18" t="n"/>
      <c r="H93" s="36" t="n"/>
      <c r="I93" s="36" t="n"/>
      <c r="J93" s="35" t="n"/>
      <c r="K93" s="19" t="n"/>
      <c r="L93" s="21">
        <f>IF(A93="","",IFERROR(IF(AND(A93&gt;=Assumptions!$B$3,A93&lt;=Assumptions!$B$4),"Included","Outside Period"),"Check Date"))</f>
        <v/>
      </c>
    </row>
    <row r="94" ht="34" customHeight="1">
      <c r="A94" s="35" t="n"/>
      <c r="B94" s="18" t="n"/>
      <c r="C94" s="19" t="n"/>
      <c r="D94" s="18" t="n"/>
      <c r="E94" s="18" t="n"/>
      <c r="F94" s="18" t="n"/>
      <c r="G94" s="18" t="n"/>
      <c r="H94" s="36" t="n"/>
      <c r="I94" s="36" t="n"/>
      <c r="J94" s="35" t="n"/>
      <c r="K94" s="19" t="n"/>
      <c r="L94" s="22">
        <f>IF(A94="","",IFERROR(IF(AND(A94&gt;=Assumptions!$B$3,A94&lt;=Assumptions!$B$4),"Included","Outside Period"),"Check Date"))</f>
        <v/>
      </c>
    </row>
    <row r="95" ht="34" customHeight="1">
      <c r="A95" s="35" t="n"/>
      <c r="B95" s="18" t="n"/>
      <c r="C95" s="19" t="n"/>
      <c r="D95" s="18" t="n"/>
      <c r="E95" s="18" t="n"/>
      <c r="F95" s="18" t="n"/>
      <c r="G95" s="18" t="n"/>
      <c r="H95" s="36" t="n"/>
      <c r="I95" s="36" t="n"/>
      <c r="J95" s="35" t="n"/>
      <c r="K95" s="19" t="n"/>
      <c r="L95" s="21">
        <f>IF(A95="","",IFERROR(IF(AND(A95&gt;=Assumptions!$B$3,A95&lt;=Assumptions!$B$4),"Included","Outside Period"),"Check Date"))</f>
        <v/>
      </c>
    </row>
    <row r="96" ht="34" customHeight="1">
      <c r="A96" s="35" t="n"/>
      <c r="B96" s="18" t="n"/>
      <c r="C96" s="19" t="n"/>
      <c r="D96" s="18" t="n"/>
      <c r="E96" s="18" t="n"/>
      <c r="F96" s="18" t="n"/>
      <c r="G96" s="18" t="n"/>
      <c r="H96" s="36" t="n"/>
      <c r="I96" s="36" t="n"/>
      <c r="J96" s="35" t="n"/>
      <c r="K96" s="19" t="n"/>
      <c r="L96" s="22">
        <f>IF(A96="","",IFERROR(IF(AND(A96&gt;=Assumptions!$B$3,A96&lt;=Assumptions!$B$4),"Included","Outside Period"),"Check Date"))</f>
        <v/>
      </c>
    </row>
    <row r="97" ht="34" customHeight="1">
      <c r="A97" s="35" t="n"/>
      <c r="B97" s="18" t="n"/>
      <c r="C97" s="19" t="n"/>
      <c r="D97" s="18" t="n"/>
      <c r="E97" s="18" t="n"/>
      <c r="F97" s="18" t="n"/>
      <c r="G97" s="18" t="n"/>
      <c r="H97" s="36" t="n"/>
      <c r="I97" s="36" t="n"/>
      <c r="J97" s="35" t="n"/>
      <c r="K97" s="19" t="n"/>
      <c r="L97" s="21">
        <f>IF(A97="","",IFERROR(IF(AND(A97&gt;=Assumptions!$B$3,A97&lt;=Assumptions!$B$4),"Included","Outside Period"),"Check Date"))</f>
        <v/>
      </c>
    </row>
    <row r="98" ht="34" customHeight="1">
      <c r="A98" s="35" t="n"/>
      <c r="B98" s="18" t="n"/>
      <c r="C98" s="19" t="n"/>
      <c r="D98" s="18" t="n"/>
      <c r="E98" s="18" t="n"/>
      <c r="F98" s="18" t="n"/>
      <c r="G98" s="18" t="n"/>
      <c r="H98" s="36" t="n"/>
      <c r="I98" s="36" t="n"/>
      <c r="J98" s="35" t="n"/>
      <c r="K98" s="19" t="n"/>
      <c r="L98" s="22">
        <f>IF(A98="","",IFERROR(IF(AND(A98&gt;=Assumptions!$B$3,A98&lt;=Assumptions!$B$4),"Included","Outside Period"),"Check Date"))</f>
        <v/>
      </c>
    </row>
    <row r="99" ht="34" customHeight="1">
      <c r="A99" s="35" t="n"/>
      <c r="B99" s="18" t="n"/>
      <c r="C99" s="19" t="n"/>
      <c r="D99" s="18" t="n"/>
      <c r="E99" s="18" t="n"/>
      <c r="F99" s="18" t="n"/>
      <c r="G99" s="18" t="n"/>
      <c r="H99" s="36" t="n"/>
      <c r="I99" s="36" t="n"/>
      <c r="J99" s="35" t="n"/>
      <c r="K99" s="19" t="n"/>
      <c r="L99" s="21">
        <f>IF(A99="","",IFERROR(IF(AND(A99&gt;=Assumptions!$B$3,A99&lt;=Assumptions!$B$4),"Included","Outside Period"),"Check Date"))</f>
        <v/>
      </c>
    </row>
    <row r="100" ht="34" customHeight="1">
      <c r="A100" s="35" t="n"/>
      <c r="B100" s="18" t="n"/>
      <c r="C100" s="19" t="n"/>
      <c r="D100" s="18" t="n"/>
      <c r="E100" s="18" t="n"/>
      <c r="F100" s="18" t="n"/>
      <c r="G100" s="18" t="n"/>
      <c r="H100" s="36" t="n"/>
      <c r="I100" s="36" t="n"/>
      <c r="J100" s="35" t="n"/>
      <c r="K100" s="19" t="n"/>
      <c r="L100" s="22">
        <f>IF(A100="","",IFERROR(IF(AND(A100&gt;=Assumptions!$B$3,A100&lt;=Assumptions!$B$4),"Included","Outside Period"),"Check Date"))</f>
        <v/>
      </c>
    </row>
    <row r="101" ht="34" customHeight="1">
      <c r="A101" s="35" t="n"/>
      <c r="B101" s="18" t="n"/>
      <c r="C101" s="19" t="n"/>
      <c r="D101" s="18" t="n"/>
      <c r="E101" s="18" t="n"/>
      <c r="F101" s="18" t="n"/>
      <c r="G101" s="18" t="n"/>
      <c r="H101" s="36" t="n"/>
      <c r="I101" s="36" t="n"/>
      <c r="J101" s="35" t="n"/>
      <c r="K101" s="19" t="n"/>
      <c r="L101" s="21">
        <f>IF(A101="","",IFERROR(IF(AND(A101&gt;=Assumptions!$B$3,A101&lt;=Assumptions!$B$4),"Included","Outside Period"),"Check Date"))</f>
        <v/>
      </c>
    </row>
    <row r="102" ht="34" customHeight="1">
      <c r="A102" s="35" t="n"/>
      <c r="B102" s="18" t="n"/>
      <c r="C102" s="19" t="n"/>
      <c r="D102" s="18" t="n"/>
      <c r="E102" s="18" t="n"/>
      <c r="F102" s="18" t="n"/>
      <c r="G102" s="18" t="n"/>
      <c r="H102" s="36" t="n"/>
      <c r="I102" s="36" t="n"/>
      <c r="J102" s="35" t="n"/>
      <c r="K102" s="19" t="n"/>
      <c r="L102" s="22">
        <f>IF(A102="","",IFERROR(IF(AND(A102&gt;=Assumptions!$B$3,A102&lt;=Assumptions!$B$4),"Included","Outside Period"),"Check Date"))</f>
        <v/>
      </c>
    </row>
    <row r="103" ht="34" customHeight="1">
      <c r="A103" s="35" t="n"/>
      <c r="B103" s="18" t="n"/>
      <c r="C103" s="19" t="n"/>
      <c r="D103" s="18" t="n"/>
      <c r="E103" s="18" t="n"/>
      <c r="F103" s="18" t="n"/>
      <c r="G103" s="18" t="n"/>
      <c r="H103" s="36" t="n"/>
      <c r="I103" s="36" t="n"/>
      <c r="J103" s="35" t="n"/>
      <c r="K103" s="19" t="n"/>
      <c r="L103" s="21">
        <f>IF(A103="","",IFERROR(IF(AND(A103&gt;=Assumptions!$B$3,A103&lt;=Assumptions!$B$4),"Included","Outside Period"),"Check Date"))</f>
        <v/>
      </c>
    </row>
    <row r="104" ht="34" customHeight="1">
      <c r="A104" s="35" t="n"/>
      <c r="B104" s="18" t="n"/>
      <c r="C104" s="19" t="n"/>
      <c r="D104" s="18" t="n"/>
      <c r="E104" s="18" t="n"/>
      <c r="F104" s="18" t="n"/>
      <c r="G104" s="18" t="n"/>
      <c r="H104" s="36" t="n"/>
      <c r="I104" s="36" t="n"/>
      <c r="J104" s="35" t="n"/>
      <c r="K104" s="19" t="n"/>
      <c r="L104" s="22">
        <f>IF(A104="","",IFERROR(IF(AND(A104&gt;=Assumptions!$B$3,A104&lt;=Assumptions!$B$4),"Included","Outside Period"),"Check Date"))</f>
        <v/>
      </c>
    </row>
    <row r="105" ht="34" customHeight="1">
      <c r="A105" s="35" t="n"/>
      <c r="B105" s="18" t="n"/>
      <c r="C105" s="19" t="n"/>
      <c r="D105" s="18" t="n"/>
      <c r="E105" s="18" t="n"/>
      <c r="F105" s="18" t="n"/>
      <c r="G105" s="18" t="n"/>
      <c r="H105" s="36" t="n"/>
      <c r="I105" s="36" t="n"/>
      <c r="J105" s="35" t="n"/>
      <c r="K105" s="19" t="n"/>
      <c r="L105" s="21">
        <f>IF(A105="","",IFERROR(IF(AND(A105&gt;=Assumptions!$B$3,A105&lt;=Assumptions!$B$4),"Included","Outside Period"),"Check Date"))</f>
        <v/>
      </c>
    </row>
    <row r="106" ht="34" customHeight="1">
      <c r="A106" s="35" t="n"/>
      <c r="B106" s="18" t="n"/>
      <c r="C106" s="19" t="n"/>
      <c r="D106" s="18" t="n"/>
      <c r="E106" s="18" t="n"/>
      <c r="F106" s="18" t="n"/>
      <c r="G106" s="18" t="n"/>
      <c r="H106" s="36" t="n"/>
      <c r="I106" s="36" t="n"/>
      <c r="J106" s="35" t="n"/>
      <c r="K106" s="19" t="n"/>
      <c r="L106" s="22">
        <f>IF(A106="","",IFERROR(IF(AND(A106&gt;=Assumptions!$B$3,A106&lt;=Assumptions!$B$4),"Included","Outside Period"),"Check Date"))</f>
        <v/>
      </c>
    </row>
    <row r="107" ht="34" customHeight="1">
      <c r="A107" s="35" t="n"/>
      <c r="B107" s="18" t="n"/>
      <c r="C107" s="19" t="n"/>
      <c r="D107" s="18" t="n"/>
      <c r="E107" s="18" t="n"/>
      <c r="F107" s="18" t="n"/>
      <c r="G107" s="18" t="n"/>
      <c r="H107" s="36" t="n"/>
      <c r="I107" s="36" t="n"/>
      <c r="J107" s="35" t="n"/>
      <c r="K107" s="19" t="n"/>
      <c r="L107" s="21">
        <f>IF(A107="","",IFERROR(IF(AND(A107&gt;=Assumptions!$B$3,A107&lt;=Assumptions!$B$4),"Included","Outside Period"),"Check Date"))</f>
        <v/>
      </c>
    </row>
    <row r="108" ht="34" customHeight="1">
      <c r="A108" s="35" t="n"/>
      <c r="B108" s="18" t="n"/>
      <c r="C108" s="19" t="n"/>
      <c r="D108" s="18" t="n"/>
      <c r="E108" s="18" t="n"/>
      <c r="F108" s="18" t="n"/>
      <c r="G108" s="18" t="n"/>
      <c r="H108" s="36" t="n"/>
      <c r="I108" s="36" t="n"/>
      <c r="J108" s="35" t="n"/>
      <c r="K108" s="19" t="n"/>
      <c r="L108" s="22">
        <f>IF(A108="","",IFERROR(IF(AND(A108&gt;=Assumptions!$B$3,A108&lt;=Assumptions!$B$4),"Included","Outside Period"),"Check Date"))</f>
        <v/>
      </c>
    </row>
    <row r="109" ht="34" customHeight="1">
      <c r="A109" s="35" t="n"/>
      <c r="B109" s="18" t="n"/>
      <c r="C109" s="19" t="n"/>
      <c r="D109" s="18" t="n"/>
      <c r="E109" s="18" t="n"/>
      <c r="F109" s="18" t="n"/>
      <c r="G109" s="18" t="n"/>
      <c r="H109" s="36" t="n"/>
      <c r="I109" s="36" t="n"/>
      <c r="J109" s="35" t="n"/>
      <c r="K109" s="19" t="n"/>
      <c r="L109" s="21">
        <f>IF(A109="","",IFERROR(IF(AND(A109&gt;=Assumptions!$B$3,A109&lt;=Assumptions!$B$4),"Included","Outside Period"),"Check Date"))</f>
        <v/>
      </c>
    </row>
    <row r="110" ht="34" customHeight="1">
      <c r="A110" s="35" t="n"/>
      <c r="B110" s="18" t="n"/>
      <c r="C110" s="19" t="n"/>
      <c r="D110" s="18" t="n"/>
      <c r="E110" s="18" t="n"/>
      <c r="F110" s="18" t="n"/>
      <c r="G110" s="18" t="n"/>
      <c r="H110" s="36" t="n"/>
      <c r="I110" s="36" t="n"/>
      <c r="J110" s="35" t="n"/>
      <c r="K110" s="19" t="n"/>
      <c r="L110" s="22">
        <f>IF(A110="","",IFERROR(IF(AND(A110&gt;=Assumptions!$B$3,A110&lt;=Assumptions!$B$4),"Included","Outside Period"),"Check Date"))</f>
        <v/>
      </c>
    </row>
    <row r="111" ht="34" customHeight="1">
      <c r="A111" s="35" t="n"/>
      <c r="B111" s="18" t="n"/>
      <c r="C111" s="19" t="n"/>
      <c r="D111" s="18" t="n"/>
      <c r="E111" s="18" t="n"/>
      <c r="F111" s="18" t="n"/>
      <c r="G111" s="18" t="n"/>
      <c r="H111" s="36" t="n"/>
      <c r="I111" s="36" t="n"/>
      <c r="J111" s="35" t="n"/>
      <c r="K111" s="19" t="n"/>
      <c r="L111" s="21">
        <f>IF(A111="","",IFERROR(IF(AND(A111&gt;=Assumptions!$B$3,A111&lt;=Assumptions!$B$4),"Included","Outside Period"),"Check Date"))</f>
        <v/>
      </c>
    </row>
    <row r="112" ht="34" customHeight="1">
      <c r="A112" s="35" t="n"/>
      <c r="B112" s="18" t="n"/>
      <c r="C112" s="19" t="n"/>
      <c r="D112" s="18" t="n"/>
      <c r="E112" s="18" t="n"/>
      <c r="F112" s="18" t="n"/>
      <c r="G112" s="18" t="n"/>
      <c r="H112" s="36" t="n"/>
      <c r="I112" s="36" t="n"/>
      <c r="J112" s="35" t="n"/>
      <c r="K112" s="19" t="n"/>
      <c r="L112" s="22">
        <f>IF(A112="","",IFERROR(IF(AND(A112&gt;=Assumptions!$B$3,A112&lt;=Assumptions!$B$4),"Included","Outside Period"),"Check Date"))</f>
        <v/>
      </c>
    </row>
    <row r="113" ht="34" customHeight="1">
      <c r="A113" s="35" t="n"/>
      <c r="B113" s="18" t="n"/>
      <c r="C113" s="19" t="n"/>
      <c r="D113" s="18" t="n"/>
      <c r="E113" s="18" t="n"/>
      <c r="F113" s="18" t="n"/>
      <c r="G113" s="18" t="n"/>
      <c r="H113" s="36" t="n"/>
      <c r="I113" s="36" t="n"/>
      <c r="J113" s="35" t="n"/>
      <c r="K113" s="19" t="n"/>
      <c r="L113" s="21">
        <f>IF(A113="","",IFERROR(IF(AND(A113&gt;=Assumptions!$B$3,A113&lt;=Assumptions!$B$4),"Included","Outside Period"),"Check Date"))</f>
        <v/>
      </c>
    </row>
    <row r="114" ht="34" customHeight="1">
      <c r="A114" s="35" t="n"/>
      <c r="B114" s="18" t="n"/>
      <c r="C114" s="19" t="n"/>
      <c r="D114" s="18" t="n"/>
      <c r="E114" s="18" t="n"/>
      <c r="F114" s="18" t="n"/>
      <c r="G114" s="18" t="n"/>
      <c r="H114" s="36" t="n"/>
      <c r="I114" s="36" t="n"/>
      <c r="J114" s="35" t="n"/>
      <c r="K114" s="19" t="n"/>
      <c r="L114" s="22">
        <f>IF(A114="","",IFERROR(IF(AND(A114&gt;=Assumptions!$B$3,A114&lt;=Assumptions!$B$4),"Included","Outside Period"),"Check Date"))</f>
        <v/>
      </c>
    </row>
    <row r="115" ht="34" customHeight="1">
      <c r="A115" s="35" t="n"/>
      <c r="B115" s="18" t="n"/>
      <c r="C115" s="19" t="n"/>
      <c r="D115" s="18" t="n"/>
      <c r="E115" s="18" t="n"/>
      <c r="F115" s="18" t="n"/>
      <c r="G115" s="18" t="n"/>
      <c r="H115" s="36" t="n"/>
      <c r="I115" s="36" t="n"/>
      <c r="J115" s="35" t="n"/>
      <c r="K115" s="19" t="n"/>
      <c r="L115" s="21">
        <f>IF(A115="","",IFERROR(IF(AND(A115&gt;=Assumptions!$B$3,A115&lt;=Assumptions!$B$4),"Included","Outside Period"),"Check Date"))</f>
        <v/>
      </c>
    </row>
    <row r="116" ht="34" customHeight="1">
      <c r="A116" s="35" t="n"/>
      <c r="B116" s="18" t="n"/>
      <c r="C116" s="19" t="n"/>
      <c r="D116" s="18" t="n"/>
      <c r="E116" s="18" t="n"/>
      <c r="F116" s="18" t="n"/>
      <c r="G116" s="18" t="n"/>
      <c r="H116" s="36" t="n"/>
      <c r="I116" s="36" t="n"/>
      <c r="J116" s="35" t="n"/>
      <c r="K116" s="19" t="n"/>
      <c r="L116" s="22">
        <f>IF(A116="","",IFERROR(IF(AND(A116&gt;=Assumptions!$B$3,A116&lt;=Assumptions!$B$4),"Included","Outside Period"),"Check Date"))</f>
        <v/>
      </c>
    </row>
    <row r="117" ht="34" customHeight="1">
      <c r="A117" s="35" t="n"/>
      <c r="B117" s="18" t="n"/>
      <c r="C117" s="19" t="n"/>
      <c r="D117" s="18" t="n"/>
      <c r="E117" s="18" t="n"/>
      <c r="F117" s="18" t="n"/>
      <c r="G117" s="18" t="n"/>
      <c r="H117" s="36" t="n"/>
      <c r="I117" s="36" t="n"/>
      <c r="J117" s="35" t="n"/>
      <c r="K117" s="19" t="n"/>
      <c r="L117" s="21">
        <f>IF(A117="","",IFERROR(IF(AND(A117&gt;=Assumptions!$B$3,A117&lt;=Assumptions!$B$4),"Included","Outside Period"),"Check Date"))</f>
        <v/>
      </c>
    </row>
    <row r="118" ht="34" customHeight="1">
      <c r="A118" s="35" t="n"/>
      <c r="B118" s="18" t="n"/>
      <c r="C118" s="19" t="n"/>
      <c r="D118" s="18" t="n"/>
      <c r="E118" s="18" t="n"/>
      <c r="F118" s="18" t="n"/>
      <c r="G118" s="18" t="n"/>
      <c r="H118" s="36" t="n"/>
      <c r="I118" s="36" t="n"/>
      <c r="J118" s="35" t="n"/>
      <c r="K118" s="19" t="n"/>
      <c r="L118" s="22">
        <f>IF(A118="","",IFERROR(IF(AND(A118&gt;=Assumptions!$B$3,A118&lt;=Assumptions!$B$4),"Included","Outside Period"),"Check Date"))</f>
        <v/>
      </c>
    </row>
    <row r="119" ht="34" customHeight="1">
      <c r="A119" s="35" t="n"/>
      <c r="B119" s="18" t="n"/>
      <c r="C119" s="19" t="n"/>
      <c r="D119" s="18" t="n"/>
      <c r="E119" s="18" t="n"/>
      <c r="F119" s="18" t="n"/>
      <c r="G119" s="18" t="n"/>
      <c r="H119" s="36" t="n"/>
      <c r="I119" s="36" t="n"/>
      <c r="J119" s="35" t="n"/>
      <c r="K119" s="19" t="n"/>
      <c r="L119" s="21">
        <f>IF(A119="","",IFERROR(IF(AND(A119&gt;=Assumptions!$B$3,A119&lt;=Assumptions!$B$4),"Included","Outside Period"),"Check Date"))</f>
        <v/>
      </c>
    </row>
    <row r="120" ht="34" customHeight="1">
      <c r="A120" s="35" t="n"/>
      <c r="B120" s="18" t="n"/>
      <c r="C120" s="19" t="n"/>
      <c r="D120" s="18" t="n"/>
      <c r="E120" s="18" t="n"/>
      <c r="F120" s="18" t="n"/>
      <c r="G120" s="18" t="n"/>
      <c r="H120" s="36" t="n"/>
      <c r="I120" s="36" t="n"/>
      <c r="J120" s="35" t="n"/>
      <c r="K120" s="19" t="n"/>
      <c r="L120" s="22">
        <f>IF(A120="","",IFERROR(IF(AND(A120&gt;=Assumptions!$B$3,A120&lt;=Assumptions!$B$4),"Included","Outside Period"),"Check Date"))</f>
        <v/>
      </c>
    </row>
    <row r="121" ht="34" customHeight="1">
      <c r="A121" s="35" t="n"/>
      <c r="B121" s="18" t="n"/>
      <c r="C121" s="19" t="n"/>
      <c r="D121" s="18" t="n"/>
      <c r="E121" s="18" t="n"/>
      <c r="F121" s="18" t="n"/>
      <c r="G121" s="18" t="n"/>
      <c r="H121" s="36" t="n"/>
      <c r="I121" s="36" t="n"/>
      <c r="J121" s="35" t="n"/>
      <c r="K121" s="19" t="n"/>
      <c r="L121" s="21">
        <f>IF(A121="","",IFERROR(IF(AND(A121&gt;=Assumptions!$B$3,A121&lt;=Assumptions!$B$4),"Included","Outside Period"),"Check Date"))</f>
        <v/>
      </c>
    </row>
    <row r="122" ht="34" customHeight="1">
      <c r="A122" s="35" t="n"/>
      <c r="B122" s="18" t="n"/>
      <c r="C122" s="19" t="n"/>
      <c r="D122" s="18" t="n"/>
      <c r="E122" s="18" t="n"/>
      <c r="F122" s="18" t="n"/>
      <c r="G122" s="18" t="n"/>
      <c r="H122" s="36" t="n"/>
      <c r="I122" s="36" t="n"/>
      <c r="J122" s="35" t="n"/>
      <c r="K122" s="19" t="n"/>
      <c r="L122" s="22">
        <f>IF(A122="","",IFERROR(IF(AND(A122&gt;=Assumptions!$B$3,A122&lt;=Assumptions!$B$4),"Included","Outside Period"),"Check Date"))</f>
        <v/>
      </c>
    </row>
    <row r="123" ht="34" customHeight="1">
      <c r="A123" s="35" t="n"/>
      <c r="B123" s="18" t="n"/>
      <c r="C123" s="19" t="n"/>
      <c r="D123" s="18" t="n"/>
      <c r="E123" s="18" t="n"/>
      <c r="F123" s="18" t="n"/>
      <c r="G123" s="18" t="n"/>
      <c r="H123" s="36" t="n"/>
      <c r="I123" s="36" t="n"/>
      <c r="J123" s="35" t="n"/>
      <c r="K123" s="19" t="n"/>
      <c r="L123" s="21">
        <f>IF(A123="","",IFERROR(IF(AND(A123&gt;=Assumptions!$B$3,A123&lt;=Assumptions!$B$4),"Included","Outside Period"),"Check Date"))</f>
        <v/>
      </c>
    </row>
    <row r="124" ht="34" customHeight="1">
      <c r="A124" s="35" t="n"/>
      <c r="B124" s="18" t="n"/>
      <c r="C124" s="19" t="n"/>
      <c r="D124" s="18" t="n"/>
      <c r="E124" s="18" t="n"/>
      <c r="F124" s="18" t="n"/>
      <c r="G124" s="18" t="n"/>
      <c r="H124" s="36" t="n"/>
      <c r="I124" s="36" t="n"/>
      <c r="J124" s="35" t="n"/>
      <c r="K124" s="19" t="n"/>
      <c r="L124" s="22">
        <f>IF(A124="","",IFERROR(IF(AND(A124&gt;=Assumptions!$B$3,A124&lt;=Assumptions!$B$4),"Included","Outside Period"),"Check Date"))</f>
        <v/>
      </c>
    </row>
    <row r="125" ht="34" customHeight="1">
      <c r="A125" s="35" t="n"/>
      <c r="B125" s="18" t="n"/>
      <c r="C125" s="19" t="n"/>
      <c r="D125" s="18" t="n"/>
      <c r="E125" s="18" t="n"/>
      <c r="F125" s="18" t="n"/>
      <c r="G125" s="18" t="n"/>
      <c r="H125" s="36" t="n"/>
      <c r="I125" s="36" t="n"/>
      <c r="J125" s="35" t="n"/>
      <c r="K125" s="19" t="n"/>
      <c r="L125" s="21">
        <f>IF(A125="","",IFERROR(IF(AND(A125&gt;=Assumptions!$B$3,A125&lt;=Assumptions!$B$4),"Included","Outside Period"),"Check Date"))</f>
        <v/>
      </c>
    </row>
    <row r="126" ht="34" customHeight="1">
      <c r="A126" s="35" t="n"/>
      <c r="B126" s="18" t="n"/>
      <c r="C126" s="19" t="n"/>
      <c r="D126" s="18" t="n"/>
      <c r="E126" s="18" t="n"/>
      <c r="F126" s="18" t="n"/>
      <c r="G126" s="18" t="n"/>
      <c r="H126" s="36" t="n"/>
      <c r="I126" s="36" t="n"/>
      <c r="J126" s="35" t="n"/>
      <c r="K126" s="19" t="n"/>
      <c r="L126" s="22">
        <f>IF(A126="","",IFERROR(IF(AND(A126&gt;=Assumptions!$B$3,A126&lt;=Assumptions!$B$4),"Included","Outside Period"),"Check Date"))</f>
        <v/>
      </c>
    </row>
    <row r="127" ht="34" customHeight="1">
      <c r="A127" s="35" t="n"/>
      <c r="B127" s="18" t="n"/>
      <c r="C127" s="19" t="n"/>
      <c r="D127" s="18" t="n"/>
      <c r="E127" s="18" t="n"/>
      <c r="F127" s="18" t="n"/>
      <c r="G127" s="18" t="n"/>
      <c r="H127" s="36" t="n"/>
      <c r="I127" s="36" t="n"/>
      <c r="J127" s="35" t="n"/>
      <c r="K127" s="19" t="n"/>
      <c r="L127" s="21">
        <f>IF(A127="","",IFERROR(IF(AND(A127&gt;=Assumptions!$B$3,A127&lt;=Assumptions!$B$4),"Included","Outside Period"),"Check Date"))</f>
        <v/>
      </c>
    </row>
    <row r="128" ht="34" customHeight="1">
      <c r="A128" s="35" t="n"/>
      <c r="B128" s="18" t="n"/>
      <c r="C128" s="19" t="n"/>
      <c r="D128" s="18" t="n"/>
      <c r="E128" s="18" t="n"/>
      <c r="F128" s="18" t="n"/>
      <c r="G128" s="18" t="n"/>
      <c r="H128" s="36" t="n"/>
      <c r="I128" s="36" t="n"/>
      <c r="J128" s="35" t="n"/>
      <c r="K128" s="19" t="n"/>
      <c r="L128" s="22">
        <f>IF(A128="","",IFERROR(IF(AND(A128&gt;=Assumptions!$B$3,A128&lt;=Assumptions!$B$4),"Included","Outside Period"),"Check Date"))</f>
        <v/>
      </c>
    </row>
    <row r="129" ht="34" customHeight="1">
      <c r="A129" s="35" t="n"/>
      <c r="B129" s="18" t="n"/>
      <c r="C129" s="19" t="n"/>
      <c r="D129" s="18" t="n"/>
      <c r="E129" s="18" t="n"/>
      <c r="F129" s="18" t="n"/>
      <c r="G129" s="18" t="n"/>
      <c r="H129" s="36" t="n"/>
      <c r="I129" s="36" t="n"/>
      <c r="J129" s="35" t="n"/>
      <c r="K129" s="19" t="n"/>
      <c r="L129" s="21">
        <f>IF(A129="","",IFERROR(IF(AND(A129&gt;=Assumptions!$B$3,A129&lt;=Assumptions!$B$4),"Included","Outside Period"),"Check Date"))</f>
        <v/>
      </c>
    </row>
    <row r="130" ht="34" customHeight="1">
      <c r="A130" s="35" t="n"/>
      <c r="B130" s="18" t="n"/>
      <c r="C130" s="19" t="n"/>
      <c r="D130" s="18" t="n"/>
      <c r="E130" s="18" t="n"/>
      <c r="F130" s="18" t="n"/>
      <c r="G130" s="18" t="n"/>
      <c r="H130" s="36" t="n"/>
      <c r="I130" s="36" t="n"/>
      <c r="J130" s="35" t="n"/>
      <c r="K130" s="19" t="n"/>
      <c r="L130" s="22">
        <f>IF(A130="","",IFERROR(IF(AND(A130&gt;=Assumptions!$B$3,A130&lt;=Assumptions!$B$4),"Included","Outside Period"),"Check Date"))</f>
        <v/>
      </c>
    </row>
    <row r="131" ht="34" customHeight="1">
      <c r="A131" s="35" t="n"/>
      <c r="B131" s="18" t="n"/>
      <c r="C131" s="19" t="n"/>
      <c r="D131" s="18" t="n"/>
      <c r="E131" s="18" t="n"/>
      <c r="F131" s="18" t="n"/>
      <c r="G131" s="18" t="n"/>
      <c r="H131" s="36" t="n"/>
      <c r="I131" s="36" t="n"/>
      <c r="J131" s="35" t="n"/>
      <c r="K131" s="19" t="n"/>
      <c r="L131" s="21">
        <f>IF(A131="","",IFERROR(IF(AND(A131&gt;=Assumptions!$B$3,A131&lt;=Assumptions!$B$4),"Included","Outside Period"),"Check Date"))</f>
        <v/>
      </c>
    </row>
    <row r="132" ht="34" customHeight="1">
      <c r="A132" s="35" t="n"/>
      <c r="B132" s="18" t="n"/>
      <c r="C132" s="19" t="n"/>
      <c r="D132" s="18" t="n"/>
      <c r="E132" s="18" t="n"/>
      <c r="F132" s="18" t="n"/>
      <c r="G132" s="18" t="n"/>
      <c r="H132" s="36" t="n"/>
      <c r="I132" s="36" t="n"/>
      <c r="J132" s="35" t="n"/>
      <c r="K132" s="19" t="n"/>
      <c r="L132" s="22">
        <f>IF(A132="","",IFERROR(IF(AND(A132&gt;=Assumptions!$B$3,A132&lt;=Assumptions!$B$4),"Included","Outside Period"),"Check Date"))</f>
        <v/>
      </c>
    </row>
    <row r="133" ht="34" customHeight="1">
      <c r="A133" s="35" t="n"/>
      <c r="B133" s="18" t="n"/>
      <c r="C133" s="19" t="n"/>
      <c r="D133" s="18" t="n"/>
      <c r="E133" s="18" t="n"/>
      <c r="F133" s="18" t="n"/>
      <c r="G133" s="18" t="n"/>
      <c r="H133" s="36" t="n"/>
      <c r="I133" s="36" t="n"/>
      <c r="J133" s="35" t="n"/>
      <c r="K133" s="19" t="n"/>
      <c r="L133" s="21">
        <f>IF(A133="","",IFERROR(IF(AND(A133&gt;=Assumptions!$B$3,A133&lt;=Assumptions!$B$4),"Included","Outside Period"),"Check Date"))</f>
        <v/>
      </c>
    </row>
    <row r="134" ht="34" customHeight="1">
      <c r="A134" s="35" t="n"/>
      <c r="B134" s="18" t="n"/>
      <c r="C134" s="19" t="n"/>
      <c r="D134" s="18" t="n"/>
      <c r="E134" s="18" t="n"/>
      <c r="F134" s="18" t="n"/>
      <c r="G134" s="18" t="n"/>
      <c r="H134" s="36" t="n"/>
      <c r="I134" s="36" t="n"/>
      <c r="J134" s="35" t="n"/>
      <c r="K134" s="19" t="n"/>
      <c r="L134" s="22">
        <f>IF(A134="","",IFERROR(IF(AND(A134&gt;=Assumptions!$B$3,A134&lt;=Assumptions!$B$4),"Included","Outside Period"),"Check Date"))</f>
        <v/>
      </c>
    </row>
    <row r="135" ht="34" customHeight="1">
      <c r="A135" s="35" t="n"/>
      <c r="B135" s="18" t="n"/>
      <c r="C135" s="19" t="n"/>
      <c r="D135" s="18" t="n"/>
      <c r="E135" s="18" t="n"/>
      <c r="F135" s="18" t="n"/>
      <c r="G135" s="18" t="n"/>
      <c r="H135" s="36" t="n"/>
      <c r="I135" s="36" t="n"/>
      <c r="J135" s="35" t="n"/>
      <c r="K135" s="19" t="n"/>
      <c r="L135" s="21">
        <f>IF(A135="","",IFERROR(IF(AND(A135&gt;=Assumptions!$B$3,A135&lt;=Assumptions!$B$4),"Included","Outside Period"),"Check Date"))</f>
        <v/>
      </c>
    </row>
    <row r="136" ht="34" customHeight="1">
      <c r="A136" s="35" t="n"/>
      <c r="B136" s="18" t="n"/>
      <c r="C136" s="19" t="n"/>
      <c r="D136" s="18" t="n"/>
      <c r="E136" s="18" t="n"/>
      <c r="F136" s="18" t="n"/>
      <c r="G136" s="18" t="n"/>
      <c r="H136" s="36" t="n"/>
      <c r="I136" s="36" t="n"/>
      <c r="J136" s="35" t="n"/>
      <c r="K136" s="19" t="n"/>
      <c r="L136" s="22">
        <f>IF(A136="","",IFERROR(IF(AND(A136&gt;=Assumptions!$B$3,A136&lt;=Assumptions!$B$4),"Included","Outside Period"),"Check Date"))</f>
        <v/>
      </c>
    </row>
    <row r="137" ht="34" customHeight="1">
      <c r="A137" s="35" t="n"/>
      <c r="B137" s="18" t="n"/>
      <c r="C137" s="19" t="n"/>
      <c r="D137" s="18" t="n"/>
      <c r="E137" s="18" t="n"/>
      <c r="F137" s="18" t="n"/>
      <c r="G137" s="18" t="n"/>
      <c r="H137" s="36" t="n"/>
      <c r="I137" s="36" t="n"/>
      <c r="J137" s="35" t="n"/>
      <c r="K137" s="19" t="n"/>
      <c r="L137" s="21">
        <f>IF(A137="","",IFERROR(IF(AND(A137&gt;=Assumptions!$B$3,A137&lt;=Assumptions!$B$4),"Included","Outside Period"),"Check Date"))</f>
        <v/>
      </c>
    </row>
    <row r="138" ht="34" customHeight="1">
      <c r="A138" s="35" t="n"/>
      <c r="B138" s="18" t="n"/>
      <c r="C138" s="19" t="n"/>
      <c r="D138" s="18" t="n"/>
      <c r="E138" s="18" t="n"/>
      <c r="F138" s="18" t="n"/>
      <c r="G138" s="18" t="n"/>
      <c r="H138" s="36" t="n"/>
      <c r="I138" s="36" t="n"/>
      <c r="J138" s="35" t="n"/>
      <c r="K138" s="19" t="n"/>
      <c r="L138" s="22">
        <f>IF(A138="","",IFERROR(IF(AND(A138&gt;=Assumptions!$B$3,A138&lt;=Assumptions!$B$4),"Included","Outside Period"),"Check Date"))</f>
        <v/>
      </c>
    </row>
    <row r="139" ht="34" customHeight="1">
      <c r="A139" s="35" t="n"/>
      <c r="B139" s="18" t="n"/>
      <c r="C139" s="19" t="n"/>
      <c r="D139" s="18" t="n"/>
      <c r="E139" s="18" t="n"/>
      <c r="F139" s="18" t="n"/>
      <c r="G139" s="18" t="n"/>
      <c r="H139" s="36" t="n"/>
      <c r="I139" s="36" t="n"/>
      <c r="J139" s="35" t="n"/>
      <c r="K139" s="19" t="n"/>
      <c r="L139" s="21">
        <f>IF(A139="","",IFERROR(IF(AND(A139&gt;=Assumptions!$B$3,A139&lt;=Assumptions!$B$4),"Included","Outside Period"),"Check Date"))</f>
        <v/>
      </c>
    </row>
    <row r="140" ht="34" customHeight="1">
      <c r="A140" s="35" t="n"/>
      <c r="B140" s="18" t="n"/>
      <c r="C140" s="19" t="n"/>
      <c r="D140" s="18" t="n"/>
      <c r="E140" s="18" t="n"/>
      <c r="F140" s="18" t="n"/>
      <c r="G140" s="18" t="n"/>
      <c r="H140" s="36" t="n"/>
      <c r="I140" s="36" t="n"/>
      <c r="J140" s="35" t="n"/>
      <c r="K140" s="19" t="n"/>
      <c r="L140" s="22">
        <f>IF(A140="","",IFERROR(IF(AND(A140&gt;=Assumptions!$B$3,A140&lt;=Assumptions!$B$4),"Included","Outside Period"),"Check Date"))</f>
        <v/>
      </c>
    </row>
    <row r="141" ht="34" customHeight="1">
      <c r="A141" s="35" t="n"/>
      <c r="B141" s="18" t="n"/>
      <c r="C141" s="19" t="n"/>
      <c r="D141" s="18" t="n"/>
      <c r="E141" s="18" t="n"/>
      <c r="F141" s="18" t="n"/>
      <c r="G141" s="18" t="n"/>
      <c r="H141" s="36" t="n"/>
      <c r="I141" s="36" t="n"/>
      <c r="J141" s="35" t="n"/>
      <c r="K141" s="19" t="n"/>
      <c r="L141" s="21">
        <f>IF(A141="","",IFERROR(IF(AND(A141&gt;=Assumptions!$B$3,A141&lt;=Assumptions!$B$4),"Included","Outside Period"),"Check Date"))</f>
        <v/>
      </c>
    </row>
    <row r="142" ht="34" customHeight="1">
      <c r="A142" s="35" t="n"/>
      <c r="B142" s="18" t="n"/>
      <c r="C142" s="19" t="n"/>
      <c r="D142" s="18" t="n"/>
      <c r="E142" s="18" t="n"/>
      <c r="F142" s="18" t="n"/>
      <c r="G142" s="18" t="n"/>
      <c r="H142" s="36" t="n"/>
      <c r="I142" s="36" t="n"/>
      <c r="J142" s="35" t="n"/>
      <c r="K142" s="19" t="n"/>
      <c r="L142" s="22">
        <f>IF(A142="","",IFERROR(IF(AND(A142&gt;=Assumptions!$B$3,A142&lt;=Assumptions!$B$4),"Included","Outside Period"),"Check Date"))</f>
        <v/>
      </c>
    </row>
    <row r="143" ht="34" customHeight="1">
      <c r="A143" s="35" t="n"/>
      <c r="B143" s="18" t="n"/>
      <c r="C143" s="19" t="n"/>
      <c r="D143" s="18" t="n"/>
      <c r="E143" s="18" t="n"/>
      <c r="F143" s="18" t="n"/>
      <c r="G143" s="18" t="n"/>
      <c r="H143" s="36" t="n"/>
      <c r="I143" s="36" t="n"/>
      <c r="J143" s="35" t="n"/>
      <c r="K143" s="19" t="n"/>
      <c r="L143" s="21">
        <f>IF(A143="","",IFERROR(IF(AND(A143&gt;=Assumptions!$B$3,A143&lt;=Assumptions!$B$4),"Included","Outside Period"),"Check Date"))</f>
        <v/>
      </c>
    </row>
    <row r="144" ht="34" customHeight="1">
      <c r="A144" s="35" t="n"/>
      <c r="B144" s="18" t="n"/>
      <c r="C144" s="19" t="n"/>
      <c r="D144" s="18" t="n"/>
      <c r="E144" s="18" t="n"/>
      <c r="F144" s="18" t="n"/>
      <c r="G144" s="18" t="n"/>
      <c r="H144" s="36" t="n"/>
      <c r="I144" s="36" t="n"/>
      <c r="J144" s="35" t="n"/>
      <c r="K144" s="19" t="n"/>
      <c r="L144" s="22">
        <f>IF(A144="","",IFERROR(IF(AND(A144&gt;=Assumptions!$B$3,A144&lt;=Assumptions!$B$4),"Included","Outside Period"),"Check Date"))</f>
        <v/>
      </c>
    </row>
    <row r="145" ht="34" customHeight="1">
      <c r="A145" s="35" t="n"/>
      <c r="B145" s="18" t="n"/>
      <c r="C145" s="19" t="n"/>
      <c r="D145" s="18" t="n"/>
      <c r="E145" s="18" t="n"/>
      <c r="F145" s="18" t="n"/>
      <c r="G145" s="18" t="n"/>
      <c r="H145" s="36" t="n"/>
      <c r="I145" s="36" t="n"/>
      <c r="J145" s="35" t="n"/>
      <c r="K145" s="19" t="n"/>
      <c r="L145" s="21">
        <f>IF(A145="","",IFERROR(IF(AND(A145&gt;=Assumptions!$B$3,A145&lt;=Assumptions!$B$4),"Included","Outside Period"),"Check Date"))</f>
        <v/>
      </c>
    </row>
    <row r="146" ht="34" customHeight="1">
      <c r="A146" s="35" t="n"/>
      <c r="B146" s="18" t="n"/>
      <c r="C146" s="19" t="n"/>
      <c r="D146" s="18" t="n"/>
      <c r="E146" s="18" t="n"/>
      <c r="F146" s="18" t="n"/>
      <c r="G146" s="18" t="n"/>
      <c r="H146" s="36" t="n"/>
      <c r="I146" s="36" t="n"/>
      <c r="J146" s="35" t="n"/>
      <c r="K146" s="19" t="n"/>
      <c r="L146" s="22">
        <f>IF(A146="","",IFERROR(IF(AND(A146&gt;=Assumptions!$B$3,A146&lt;=Assumptions!$B$4),"Included","Outside Period"),"Check Date"))</f>
        <v/>
      </c>
    </row>
    <row r="147" ht="34" customHeight="1">
      <c r="A147" s="35" t="n"/>
      <c r="B147" s="18" t="n"/>
      <c r="C147" s="19" t="n"/>
      <c r="D147" s="18" t="n"/>
      <c r="E147" s="18" t="n"/>
      <c r="F147" s="18" t="n"/>
      <c r="G147" s="18" t="n"/>
      <c r="H147" s="36" t="n"/>
      <c r="I147" s="36" t="n"/>
      <c r="J147" s="35" t="n"/>
      <c r="K147" s="19" t="n"/>
      <c r="L147" s="21">
        <f>IF(A147="","",IFERROR(IF(AND(A147&gt;=Assumptions!$B$3,A147&lt;=Assumptions!$B$4),"Included","Outside Period"),"Check Date"))</f>
        <v/>
      </c>
    </row>
    <row r="148" ht="34" customHeight="1">
      <c r="A148" s="35" t="n"/>
      <c r="B148" s="18" t="n"/>
      <c r="C148" s="19" t="n"/>
      <c r="D148" s="18" t="n"/>
      <c r="E148" s="18" t="n"/>
      <c r="F148" s="18" t="n"/>
      <c r="G148" s="18" t="n"/>
      <c r="H148" s="36" t="n"/>
      <c r="I148" s="36" t="n"/>
      <c r="J148" s="35" t="n"/>
      <c r="K148" s="19" t="n"/>
      <c r="L148" s="22">
        <f>IF(A148="","",IFERROR(IF(AND(A148&gt;=Assumptions!$B$3,A148&lt;=Assumptions!$B$4),"Included","Outside Period"),"Check Date"))</f>
        <v/>
      </c>
    </row>
    <row r="149" ht="34" customHeight="1">
      <c r="A149" s="35" t="n"/>
      <c r="B149" s="18" t="n"/>
      <c r="C149" s="19" t="n"/>
      <c r="D149" s="18" t="n"/>
      <c r="E149" s="18" t="n"/>
      <c r="F149" s="18" t="n"/>
      <c r="G149" s="18" t="n"/>
      <c r="H149" s="36" t="n"/>
      <c r="I149" s="36" t="n"/>
      <c r="J149" s="35" t="n"/>
      <c r="K149" s="19" t="n"/>
      <c r="L149" s="21">
        <f>IF(A149="","",IFERROR(IF(AND(A149&gt;=Assumptions!$B$3,A149&lt;=Assumptions!$B$4),"Included","Outside Period"),"Check Date"))</f>
        <v/>
      </c>
    </row>
    <row r="150" ht="34" customHeight="1">
      <c r="A150" s="35" t="n"/>
      <c r="B150" s="18" t="n"/>
      <c r="C150" s="19" t="n"/>
      <c r="D150" s="18" t="n"/>
      <c r="E150" s="18" t="n"/>
      <c r="F150" s="18" t="n"/>
      <c r="G150" s="18" t="n"/>
      <c r="H150" s="36" t="n"/>
      <c r="I150" s="36" t="n"/>
      <c r="J150" s="35" t="n"/>
      <c r="K150" s="19" t="n"/>
      <c r="L150" s="22">
        <f>IF(A150="","",IFERROR(IF(AND(A150&gt;=Assumptions!$B$3,A150&lt;=Assumptions!$B$4),"Included","Outside Period"),"Check Date"))</f>
        <v/>
      </c>
    </row>
    <row r="151" ht="34" customHeight="1">
      <c r="A151" s="35" t="n"/>
      <c r="B151" s="18" t="n"/>
      <c r="C151" s="19" t="n"/>
      <c r="D151" s="18" t="n"/>
      <c r="E151" s="18" t="n"/>
      <c r="F151" s="18" t="n"/>
      <c r="G151" s="18" t="n"/>
      <c r="H151" s="36" t="n"/>
      <c r="I151" s="36" t="n"/>
      <c r="J151" s="35" t="n"/>
      <c r="K151" s="19" t="n"/>
      <c r="L151" s="21">
        <f>IF(A151="","",IFERROR(IF(AND(A151&gt;=Assumptions!$B$3,A151&lt;=Assumptions!$B$4),"Included","Outside Period"),"Check Date"))</f>
        <v/>
      </c>
    </row>
    <row r="152" ht="34" customHeight="1">
      <c r="A152" s="35" t="n"/>
      <c r="B152" s="18" t="n"/>
      <c r="C152" s="19" t="n"/>
      <c r="D152" s="18" t="n"/>
      <c r="E152" s="18" t="n"/>
      <c r="F152" s="18" t="n"/>
      <c r="G152" s="18" t="n"/>
      <c r="H152" s="36" t="n"/>
      <c r="I152" s="36" t="n"/>
      <c r="J152" s="35" t="n"/>
      <c r="K152" s="19" t="n"/>
      <c r="L152" s="22">
        <f>IF(A152="","",IFERROR(IF(AND(A152&gt;=Assumptions!$B$3,A152&lt;=Assumptions!$B$4),"Included","Outside Period"),"Check Date"))</f>
        <v/>
      </c>
    </row>
    <row r="153" ht="34" customHeight="1">
      <c r="A153" s="35" t="n"/>
      <c r="B153" s="18" t="n"/>
      <c r="C153" s="19" t="n"/>
      <c r="D153" s="18" t="n"/>
      <c r="E153" s="18" t="n"/>
      <c r="F153" s="18" t="n"/>
      <c r="G153" s="18" t="n"/>
      <c r="H153" s="36" t="n"/>
      <c r="I153" s="36" t="n"/>
      <c r="J153" s="35" t="n"/>
      <c r="K153" s="19" t="n"/>
      <c r="L153" s="21">
        <f>IF(A153="","",IFERROR(IF(AND(A153&gt;=Assumptions!$B$3,A153&lt;=Assumptions!$B$4),"Included","Outside Period"),"Check Date"))</f>
        <v/>
      </c>
    </row>
    <row r="154" ht="34" customHeight="1">
      <c r="A154" s="35" t="n"/>
      <c r="B154" s="18" t="n"/>
      <c r="C154" s="19" t="n"/>
      <c r="D154" s="18" t="n"/>
      <c r="E154" s="18" t="n"/>
      <c r="F154" s="18" t="n"/>
      <c r="G154" s="18" t="n"/>
      <c r="H154" s="36" t="n"/>
      <c r="I154" s="36" t="n"/>
      <c r="J154" s="35" t="n"/>
      <c r="K154" s="19" t="n"/>
      <c r="L154" s="22">
        <f>IF(A154="","",IFERROR(IF(AND(A154&gt;=Assumptions!$B$3,A154&lt;=Assumptions!$B$4),"Included","Outside Period"),"Check Date"))</f>
        <v/>
      </c>
    </row>
  </sheetData>
  <mergeCells count="1">
    <mergeCell ref="A1:L1"/>
  </mergeCells>
  <conditionalFormatting sqref="A5:L154">
    <cfRule type="expression" priority="1" dxfId="1">
      <formula>AND($A5&lt;&gt;"",$G5="Bound",OR($H5="",$I5=""))</formula>
    </cfRule>
  </conditionalFormatting>
  <conditionalFormatting sqref="H5:I154">
    <cfRule type="expression" priority="2" dxfId="2">
      <formula>AND($A5&lt;&gt;"",$G5&lt;&gt;"Bound",OR($H5&gt;0,$I5&gt;0))</formula>
    </cfRule>
  </conditionalFormatting>
  <conditionalFormatting sqref="J5:J154">
    <cfRule type="expression" priority="3" dxfId="1">
      <formula>AND($J5&lt;&gt;"",$J5&lt;TODAY(),OR($G5="Open",$G5="Follow-Up",$G5="Quoted"))</formula>
    </cfRule>
  </conditionalFormatting>
  <conditionalFormatting sqref="L5:L154">
    <cfRule type="expression" priority="4" dxfId="1">
      <formula>AND($L5&lt;&gt;"",$L5&lt;&gt;"Included")</formula>
    </cfRule>
    <cfRule type="expression" priority="5" dxfId="3">
      <formula>$L5="Included"</formula>
    </cfRule>
  </conditionalFormatting>
  <dataValidations count="8">
    <dataValidation sqref="A5:A154" showDropDown="0" showInputMessage="0" showErrorMessage="0" allowBlank="0" errorTitle="Check activity date" error="Enter a valid date within the editable administrative date limits." promptTitle="Activity date" prompt="Enter the date of the logged producer activity." type="custom" errorStyle="stop">
      <formula1>=OR(A5="",AND(ISNUMBER(A5),A5&gt;=INDIRECT("'Assumptions'!$B$8"),A5&lt;=INDIRECT("'Assumptions'!$B$9")))</formula1>
    </dataValidation>
    <dataValidation sqref="B5:B154" showDropDown="0" showInputMessage="0" showErrorMessage="0" allowBlank="0" errorTitle="Check producer" error="Select a producer maintained on the Assumptions sheet." promptTitle="Producer" prompt="Select the producer responsible for this activity." type="list" errorStyle="stop">
      <formula1>'Assumptions'!$A$15:$A$114</formula1>
    </dataValidation>
    <dataValidation sqref="D5:D154" showDropDown="0" showInputMessage="0" showErrorMessage="0" allowBlank="0" errorTitle="Check activity type" error="Select an activity type maintained on the Assumptions sheet." type="list" errorStyle="stop">
      <formula1>'Assumptions'!$H$4:$H$8</formula1>
    </dataValidation>
    <dataValidation sqref="F5:F154" showDropDown="0" showInputMessage="0" showErrorMessage="0" allowBlank="0" errorTitle="Check line of business" error="Select a line of business maintained on the Assumptions sheet." type="list" errorStyle="stop">
      <formula1>'Assumptions'!$I$4:$I$10</formula1>
    </dataValidation>
    <dataValidation sqref="G5:G154" showDropDown="0" showInputMessage="0" showErrorMessage="0" allowBlank="0" errorTitle="Check status" error="Select an administrative status maintained on the Assumptions sheet." type="list" errorStyle="stop">
      <formula1>'Assumptions'!$J$4:$J$8</formula1>
    </dataValidation>
    <dataValidation sqref="H5:H154" showDropDown="0" showInputMessage="0" showErrorMessage="0" allowBlank="0" errorTitle="Check written premium" error="Enter a nonnegative amount within the editable per-row limit." promptTitle="Written premium" prompt="Enter an administrative amount only when applicable." type="custom" errorStyle="stop">
      <formula1>=OR(H5="",AND(ISNUMBER(H5),H5&gt;=0,H5&lt;=INDIRECT("'Assumptions'!$B$6")))</formula1>
    </dataValidation>
    <dataValidation sqref="I5:I154" showDropDown="0" showInputMessage="0" showErrorMessage="0" allowBlank="0" errorTitle="Check agency revenue" error="Enter a nonnegative amount within the editable per-row limit." promptTitle="Agency revenue" prompt="Enter the administrative agency revenue amount when applicable." type="custom" errorStyle="stop">
      <formula1>=OR(I5="",AND(ISNUMBER(I5),I5&gt;=0,I5&lt;=INDIRECT("'Assumptions'!$B$7")))</formula1>
    </dataValidation>
    <dataValidation sqref="J5:J154" showDropDown="0" showInputMessage="0" showErrorMessage="0" allowBlank="0" errorTitle="Check follow-up date" error="Enter a valid date within the editable administrative date limits." promptTitle="Next follow-up" prompt="Enter a date when a human follow-up is expected." type="custom" errorStyle="stop">
      <formula1>=OR(J5="",AND(ISNUMBER(J5),J5&gt;=INDIRECT("'Assumptions'!$B$8"),J5&lt;=INDIRECT("'Assumptions'!$B$9")))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4"/>
  <sheetViews>
    <sheetView showGridLines="0" zoomScale="9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6" customWidth="1" min="1" max="1"/>
    <col width="19" customWidth="1" min="2" max="2"/>
    <col width="15" customWidth="1" min="3" max="3"/>
    <col width="15" customWidth="1" min="4" max="4"/>
    <col width="24" customWidth="1" min="5" max="5"/>
    <col width="23" customWidth="1" min="6" max="6"/>
    <col width="3" customWidth="1" min="7" max="7"/>
    <col width="22" customWidth="1" min="8" max="8"/>
    <col width="24" customWidth="1" min="9" max="9"/>
    <col width="18" customWidth="1" min="10" max="10"/>
  </cols>
  <sheetData>
    <row r="1" ht="26" customHeight="1">
      <c r="A1" s="1" t="inlineStr">
        <is>
          <t>Insurance Producer Sales Scorecard — Assumptions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30" t="n"/>
    </row>
    <row r="2" ht="30" customHeight="1">
      <c r="A2" s="7" t="inlineStr">
        <is>
          <t>Edit the reporting period, administrative limits, producer targets, and validation lists. All examples are fictional.</t>
        </is>
      </c>
    </row>
    <row r="3">
      <c r="A3" s="23" t="inlineStr">
        <is>
          <t>Reporting Start</t>
        </is>
      </c>
      <c r="B3" s="37" t="n">
        <v>46246</v>
      </c>
      <c r="H3" s="2" t="inlineStr">
        <is>
          <t>Activity Types</t>
        </is>
      </c>
      <c r="I3" s="2" t="inlineStr">
        <is>
          <t>Lines of Business</t>
        </is>
      </c>
      <c r="J3" s="2" t="inlineStr">
        <is>
          <t>Statuses</t>
        </is>
      </c>
    </row>
    <row r="4">
      <c r="A4" s="23" t="inlineStr">
        <is>
          <t>Reporting End</t>
        </is>
      </c>
      <c r="B4" s="37" t="n">
        <v>46275</v>
      </c>
      <c r="H4" s="25" t="inlineStr">
        <is>
          <t>Outbound Call</t>
        </is>
      </c>
      <c r="I4" s="25" t="inlineStr">
        <is>
          <t>Personal Auto</t>
        </is>
      </c>
      <c r="J4" s="25" t="inlineStr">
        <is>
          <t>Open</t>
        </is>
      </c>
    </row>
    <row r="5">
      <c r="A5" s="23" t="inlineStr">
        <is>
          <t>Score Attainment Cap</t>
        </is>
      </c>
      <c r="B5" s="26" t="n">
        <v>1.5</v>
      </c>
      <c r="H5" s="25" t="inlineStr">
        <is>
          <t>Meeting</t>
        </is>
      </c>
      <c r="I5" s="25" t="inlineStr">
        <is>
          <t>Homeowners</t>
        </is>
      </c>
      <c r="J5" s="25" t="inlineStr">
        <is>
          <t>Follow-Up</t>
        </is>
      </c>
    </row>
    <row r="6">
      <c r="A6" s="23" t="inlineStr">
        <is>
          <t>Maximum Written Premium per Log Row</t>
        </is>
      </c>
      <c r="B6" s="38" t="n">
        <v>1000000</v>
      </c>
      <c r="H6" s="25" t="inlineStr">
        <is>
          <t>Quote</t>
        </is>
      </c>
      <c r="I6" s="25" t="inlineStr">
        <is>
          <t>General Liability</t>
        </is>
      </c>
      <c r="J6" s="25" t="inlineStr">
        <is>
          <t>Quoted</t>
        </is>
      </c>
    </row>
    <row r="7">
      <c r="A7" s="23" t="inlineStr">
        <is>
          <t>Maximum Agency Revenue per Log Row</t>
        </is>
      </c>
      <c r="B7" s="38" t="n">
        <v>250000</v>
      </c>
      <c r="H7" s="25" t="inlineStr">
        <is>
          <t>Bound Sale</t>
        </is>
      </c>
      <c r="I7" s="25" t="inlineStr">
        <is>
          <t>Businessowners</t>
        </is>
      </c>
      <c r="J7" s="25" t="inlineStr">
        <is>
          <t>Bound</t>
        </is>
      </c>
    </row>
    <row r="8">
      <c r="A8" s="23" t="inlineStr">
        <is>
          <t>Earliest Allowed Log Date</t>
        </is>
      </c>
      <c r="B8" s="37" t="n">
        <v>44449</v>
      </c>
      <c r="H8" s="25" t="inlineStr">
        <is>
          <t>Referral Request</t>
        </is>
      </c>
      <c r="I8" s="25" t="inlineStr">
        <is>
          <t>Workers Compensation</t>
        </is>
      </c>
      <c r="J8" s="25" t="inlineStr">
        <is>
          <t>Lost</t>
        </is>
      </c>
    </row>
    <row r="9">
      <c r="A9" s="23" t="inlineStr">
        <is>
          <t>Latest Allowed Log Date</t>
        </is>
      </c>
      <c r="B9" s="37" t="n">
        <v>46641</v>
      </c>
      <c r="I9" s="25" t="inlineStr">
        <is>
          <t>Commercial Auto</t>
        </is>
      </c>
    </row>
    <row r="10">
      <c r="A10" s="23" t="inlineStr">
        <is>
          <t>Maximum Activity Target</t>
        </is>
      </c>
      <c r="B10" s="28" t="n">
        <v>100000</v>
      </c>
      <c r="I10" s="25" t="inlineStr">
        <is>
          <t>Umbrella</t>
        </is>
      </c>
    </row>
    <row r="11">
      <c r="A11" s="23" t="inlineStr">
        <is>
          <t>Maximum Production Target</t>
        </is>
      </c>
      <c r="B11" s="38" t="n">
        <v>100000000</v>
      </c>
    </row>
    <row r="12"/>
    <row r="13"/>
    <row r="14">
      <c r="A14" s="8" t="inlineStr">
        <is>
          <t>Producer</t>
        </is>
      </c>
      <c r="B14" s="8" t="inlineStr">
        <is>
          <t>Activity Target</t>
        </is>
      </c>
      <c r="C14" s="8" t="inlineStr">
        <is>
          <t>Quote Target</t>
        </is>
      </c>
      <c r="D14" s="8" t="inlineStr">
        <is>
          <t>Sales Target</t>
        </is>
      </c>
      <c r="E14" s="8" t="inlineStr">
        <is>
          <t>Written Premium Target</t>
        </is>
      </c>
      <c r="F14" s="8" t="inlineStr">
        <is>
          <t>Agency Revenue Target</t>
        </is>
      </c>
    </row>
    <row r="15">
      <c r="A15" s="18" t="inlineStr">
        <is>
          <t>Jordan Vale (Fictional)</t>
        </is>
      </c>
      <c r="B15" s="28" t="n">
        <v>6</v>
      </c>
      <c r="C15" s="28" t="n">
        <v>2</v>
      </c>
      <c r="D15" s="28" t="n">
        <v>1</v>
      </c>
      <c r="E15" s="38" t="n">
        <v>5000</v>
      </c>
      <c r="F15" s="38" t="n">
        <v>600</v>
      </c>
    </row>
    <row r="16">
      <c r="A16" s="18" t="inlineStr">
        <is>
          <t>Casey Lumen (Fictional)</t>
        </is>
      </c>
      <c r="B16" s="28" t="n">
        <v>4</v>
      </c>
      <c r="C16" s="28" t="n">
        <v>1</v>
      </c>
      <c r="D16" s="28" t="n">
        <v>1</v>
      </c>
      <c r="E16" s="38" t="n">
        <v>7000</v>
      </c>
      <c r="F16" s="38" t="n">
        <v>850</v>
      </c>
    </row>
    <row r="17">
      <c r="A17" s="18" t="inlineStr">
        <is>
          <t>Riley Harbor (Fictional)</t>
        </is>
      </c>
      <c r="B17" s="28" t="n">
        <v>4</v>
      </c>
      <c r="C17" s="28" t="n">
        <v>2</v>
      </c>
      <c r="D17" s="28" t="n">
        <v>1</v>
      </c>
      <c r="E17" s="38" t="n">
        <v>10000</v>
      </c>
      <c r="F17" s="38" t="n">
        <v>1200</v>
      </c>
    </row>
    <row r="18">
      <c r="A18" s="18" t="inlineStr">
        <is>
          <t>Taylor Quill (Fictional)</t>
        </is>
      </c>
      <c r="B18" s="28" t="n">
        <v>3</v>
      </c>
      <c r="C18" s="28" t="n">
        <v>1</v>
      </c>
      <c r="D18" s="28" t="n">
        <v>1</v>
      </c>
      <c r="E18" s="38" t="n">
        <v>3500</v>
      </c>
      <c r="F18" s="38" t="n">
        <v>425</v>
      </c>
    </row>
    <row r="19">
      <c r="A19" s="18" t="inlineStr">
        <is>
          <t>Drew Solstice (Fictional)</t>
        </is>
      </c>
      <c r="B19" s="28" t="n">
        <v>3</v>
      </c>
      <c r="C19" s="28" t="n">
        <v>2</v>
      </c>
      <c r="D19" s="28" t="n">
        <v>1</v>
      </c>
      <c r="E19" s="38" t="n">
        <v>4500</v>
      </c>
      <c r="F19" s="38" t="n">
        <v>550</v>
      </c>
    </row>
    <row r="20">
      <c r="A20" s="18" t="n"/>
      <c r="B20" s="28" t="n"/>
      <c r="C20" s="28" t="n"/>
      <c r="D20" s="28" t="n"/>
      <c r="E20" s="38" t="n"/>
      <c r="F20" s="38" t="n"/>
    </row>
    <row r="21">
      <c r="A21" s="18" t="n"/>
      <c r="B21" s="28" t="n"/>
      <c r="C21" s="28" t="n"/>
      <c r="D21" s="28" t="n"/>
      <c r="E21" s="38" t="n"/>
      <c r="F21" s="38" t="n"/>
    </row>
    <row r="22">
      <c r="A22" s="18" t="n"/>
      <c r="B22" s="28" t="n"/>
      <c r="C22" s="28" t="n"/>
      <c r="D22" s="28" t="n"/>
      <c r="E22" s="38" t="n"/>
      <c r="F22" s="38" t="n"/>
    </row>
    <row r="23">
      <c r="A23" s="18" t="n"/>
      <c r="B23" s="28" t="n"/>
      <c r="C23" s="28" t="n"/>
      <c r="D23" s="28" t="n"/>
      <c r="E23" s="38" t="n"/>
      <c r="F23" s="38" t="n"/>
    </row>
    <row r="24">
      <c r="A24" s="18" t="n"/>
      <c r="B24" s="28" t="n"/>
      <c r="C24" s="28" t="n"/>
      <c r="D24" s="28" t="n"/>
      <c r="E24" s="38" t="n"/>
      <c r="F24" s="38" t="n"/>
    </row>
    <row r="25">
      <c r="A25" s="18" t="n"/>
      <c r="B25" s="28" t="n"/>
      <c r="C25" s="28" t="n"/>
      <c r="D25" s="28" t="n"/>
      <c r="E25" s="38" t="n"/>
      <c r="F25" s="38" t="n"/>
    </row>
    <row r="26">
      <c r="A26" s="18" t="n"/>
      <c r="B26" s="28" t="n"/>
      <c r="C26" s="28" t="n"/>
      <c r="D26" s="28" t="n"/>
      <c r="E26" s="38" t="n"/>
      <c r="F26" s="38" t="n"/>
    </row>
    <row r="27">
      <c r="A27" s="18" t="n"/>
      <c r="B27" s="28" t="n"/>
      <c r="C27" s="28" t="n"/>
      <c r="D27" s="28" t="n"/>
      <c r="E27" s="38" t="n"/>
      <c r="F27" s="38" t="n"/>
    </row>
    <row r="28">
      <c r="A28" s="18" t="n"/>
      <c r="B28" s="28" t="n"/>
      <c r="C28" s="28" t="n"/>
      <c r="D28" s="28" t="n"/>
      <c r="E28" s="38" t="n"/>
      <c r="F28" s="38" t="n"/>
    </row>
    <row r="29">
      <c r="A29" s="18" t="n"/>
      <c r="B29" s="28" t="n"/>
      <c r="C29" s="28" t="n"/>
      <c r="D29" s="28" t="n"/>
      <c r="E29" s="38" t="n"/>
      <c r="F29" s="38" t="n"/>
    </row>
    <row r="30">
      <c r="A30" s="18" t="n"/>
      <c r="B30" s="28" t="n"/>
      <c r="C30" s="28" t="n"/>
      <c r="D30" s="28" t="n"/>
      <c r="E30" s="38" t="n"/>
      <c r="F30" s="38" t="n"/>
    </row>
    <row r="31">
      <c r="A31" s="18" t="n"/>
      <c r="B31" s="28" t="n"/>
      <c r="C31" s="28" t="n"/>
      <c r="D31" s="28" t="n"/>
      <c r="E31" s="38" t="n"/>
      <c r="F31" s="38" t="n"/>
    </row>
    <row r="32">
      <c r="A32" s="18" t="n"/>
      <c r="B32" s="28" t="n"/>
      <c r="C32" s="28" t="n"/>
      <c r="D32" s="28" t="n"/>
      <c r="E32" s="38" t="n"/>
      <c r="F32" s="38" t="n"/>
    </row>
    <row r="33">
      <c r="A33" s="18" t="n"/>
      <c r="B33" s="28" t="n"/>
      <c r="C33" s="28" t="n"/>
      <c r="D33" s="28" t="n"/>
      <c r="E33" s="38" t="n"/>
      <c r="F33" s="38" t="n"/>
    </row>
    <row r="34">
      <c r="A34" s="18" t="n"/>
      <c r="B34" s="28" t="n"/>
      <c r="C34" s="28" t="n"/>
      <c r="D34" s="28" t="n"/>
      <c r="E34" s="38" t="n"/>
      <c r="F34" s="38" t="n"/>
    </row>
    <row r="35">
      <c r="A35" s="18" t="n"/>
      <c r="B35" s="28" t="n"/>
      <c r="C35" s="28" t="n"/>
      <c r="D35" s="28" t="n"/>
      <c r="E35" s="38" t="n"/>
      <c r="F35" s="38" t="n"/>
    </row>
    <row r="36">
      <c r="A36" s="18" t="n"/>
      <c r="B36" s="28" t="n"/>
      <c r="C36" s="28" t="n"/>
      <c r="D36" s="28" t="n"/>
      <c r="E36" s="38" t="n"/>
      <c r="F36" s="38" t="n"/>
    </row>
    <row r="37">
      <c r="A37" s="18" t="n"/>
      <c r="B37" s="28" t="n"/>
      <c r="C37" s="28" t="n"/>
      <c r="D37" s="28" t="n"/>
      <c r="E37" s="38" t="n"/>
      <c r="F37" s="38" t="n"/>
    </row>
    <row r="38">
      <c r="A38" s="18" t="n"/>
      <c r="B38" s="28" t="n"/>
      <c r="C38" s="28" t="n"/>
      <c r="D38" s="28" t="n"/>
      <c r="E38" s="38" t="n"/>
      <c r="F38" s="38" t="n"/>
    </row>
    <row r="39">
      <c r="A39" s="18" t="n"/>
      <c r="B39" s="28" t="n"/>
      <c r="C39" s="28" t="n"/>
      <c r="D39" s="28" t="n"/>
      <c r="E39" s="38" t="n"/>
      <c r="F39" s="38" t="n"/>
    </row>
    <row r="40">
      <c r="A40" s="18" t="n"/>
      <c r="B40" s="28" t="n"/>
      <c r="C40" s="28" t="n"/>
      <c r="D40" s="28" t="n"/>
      <c r="E40" s="38" t="n"/>
      <c r="F40" s="38" t="n"/>
    </row>
    <row r="41">
      <c r="A41" s="18" t="n"/>
      <c r="B41" s="28" t="n"/>
      <c r="C41" s="28" t="n"/>
      <c r="D41" s="28" t="n"/>
      <c r="E41" s="38" t="n"/>
      <c r="F41" s="38" t="n"/>
    </row>
    <row r="42">
      <c r="A42" s="18" t="n"/>
      <c r="B42" s="28" t="n"/>
      <c r="C42" s="28" t="n"/>
      <c r="D42" s="28" t="n"/>
      <c r="E42" s="38" t="n"/>
      <c r="F42" s="38" t="n"/>
    </row>
    <row r="43">
      <c r="A43" s="18" t="n"/>
      <c r="B43" s="28" t="n"/>
      <c r="C43" s="28" t="n"/>
      <c r="D43" s="28" t="n"/>
      <c r="E43" s="38" t="n"/>
      <c r="F43" s="38" t="n"/>
    </row>
    <row r="44">
      <c r="A44" s="18" t="n"/>
      <c r="B44" s="28" t="n"/>
      <c r="C44" s="28" t="n"/>
      <c r="D44" s="28" t="n"/>
      <c r="E44" s="38" t="n"/>
      <c r="F44" s="38" t="n"/>
    </row>
    <row r="45">
      <c r="A45" s="18" t="n"/>
      <c r="B45" s="28" t="n"/>
      <c r="C45" s="28" t="n"/>
      <c r="D45" s="28" t="n"/>
      <c r="E45" s="38" t="n"/>
      <c r="F45" s="38" t="n"/>
    </row>
    <row r="46">
      <c r="A46" s="18" t="n"/>
      <c r="B46" s="28" t="n"/>
      <c r="C46" s="28" t="n"/>
      <c r="D46" s="28" t="n"/>
      <c r="E46" s="38" t="n"/>
      <c r="F46" s="38" t="n"/>
    </row>
    <row r="47">
      <c r="A47" s="18" t="n"/>
      <c r="B47" s="28" t="n"/>
      <c r="C47" s="28" t="n"/>
      <c r="D47" s="28" t="n"/>
      <c r="E47" s="38" t="n"/>
      <c r="F47" s="38" t="n"/>
    </row>
    <row r="48">
      <c r="A48" s="18" t="n"/>
      <c r="B48" s="28" t="n"/>
      <c r="C48" s="28" t="n"/>
      <c r="D48" s="28" t="n"/>
      <c r="E48" s="38" t="n"/>
      <c r="F48" s="38" t="n"/>
    </row>
    <row r="49">
      <c r="A49" s="18" t="n"/>
      <c r="B49" s="28" t="n"/>
      <c r="C49" s="28" t="n"/>
      <c r="D49" s="28" t="n"/>
      <c r="E49" s="38" t="n"/>
      <c r="F49" s="38" t="n"/>
    </row>
    <row r="50">
      <c r="A50" s="18" t="n"/>
      <c r="B50" s="28" t="n"/>
      <c r="C50" s="28" t="n"/>
      <c r="D50" s="28" t="n"/>
      <c r="E50" s="38" t="n"/>
      <c r="F50" s="38" t="n"/>
    </row>
    <row r="51">
      <c r="A51" s="18" t="n"/>
      <c r="B51" s="28" t="n"/>
      <c r="C51" s="28" t="n"/>
      <c r="D51" s="28" t="n"/>
      <c r="E51" s="38" t="n"/>
      <c r="F51" s="38" t="n"/>
    </row>
    <row r="52">
      <c r="A52" s="18" t="n"/>
      <c r="B52" s="28" t="n"/>
      <c r="C52" s="28" t="n"/>
      <c r="D52" s="28" t="n"/>
      <c r="E52" s="38" t="n"/>
      <c r="F52" s="38" t="n"/>
    </row>
    <row r="53">
      <c r="A53" s="18" t="n"/>
      <c r="B53" s="28" t="n"/>
      <c r="C53" s="28" t="n"/>
      <c r="D53" s="28" t="n"/>
      <c r="E53" s="38" t="n"/>
      <c r="F53" s="38" t="n"/>
    </row>
    <row r="54">
      <c r="A54" s="18" t="n"/>
      <c r="B54" s="28" t="n"/>
      <c r="C54" s="28" t="n"/>
      <c r="D54" s="28" t="n"/>
      <c r="E54" s="38" t="n"/>
      <c r="F54" s="38" t="n"/>
    </row>
    <row r="55">
      <c r="A55" s="18" t="n"/>
      <c r="B55" s="28" t="n"/>
      <c r="C55" s="28" t="n"/>
      <c r="D55" s="28" t="n"/>
      <c r="E55" s="38" t="n"/>
      <c r="F55" s="38" t="n"/>
    </row>
    <row r="56">
      <c r="A56" s="18" t="n"/>
      <c r="B56" s="28" t="n"/>
      <c r="C56" s="28" t="n"/>
      <c r="D56" s="28" t="n"/>
      <c r="E56" s="38" t="n"/>
      <c r="F56" s="38" t="n"/>
    </row>
    <row r="57">
      <c r="A57" s="18" t="n"/>
      <c r="B57" s="28" t="n"/>
      <c r="C57" s="28" t="n"/>
      <c r="D57" s="28" t="n"/>
      <c r="E57" s="38" t="n"/>
      <c r="F57" s="38" t="n"/>
    </row>
    <row r="58">
      <c r="A58" s="18" t="n"/>
      <c r="B58" s="28" t="n"/>
      <c r="C58" s="28" t="n"/>
      <c r="D58" s="28" t="n"/>
      <c r="E58" s="38" t="n"/>
      <c r="F58" s="38" t="n"/>
    </row>
    <row r="59">
      <c r="A59" s="18" t="n"/>
      <c r="B59" s="28" t="n"/>
      <c r="C59" s="28" t="n"/>
      <c r="D59" s="28" t="n"/>
      <c r="E59" s="38" t="n"/>
      <c r="F59" s="38" t="n"/>
    </row>
    <row r="60">
      <c r="A60" s="18" t="n"/>
      <c r="B60" s="28" t="n"/>
      <c r="C60" s="28" t="n"/>
      <c r="D60" s="28" t="n"/>
      <c r="E60" s="38" t="n"/>
      <c r="F60" s="38" t="n"/>
    </row>
    <row r="61">
      <c r="A61" s="18" t="n"/>
      <c r="B61" s="28" t="n"/>
      <c r="C61" s="28" t="n"/>
      <c r="D61" s="28" t="n"/>
      <c r="E61" s="38" t="n"/>
      <c r="F61" s="38" t="n"/>
    </row>
    <row r="62">
      <c r="A62" s="18" t="n"/>
      <c r="B62" s="28" t="n"/>
      <c r="C62" s="28" t="n"/>
      <c r="D62" s="28" t="n"/>
      <c r="E62" s="38" t="n"/>
      <c r="F62" s="38" t="n"/>
    </row>
    <row r="63">
      <c r="A63" s="18" t="n"/>
      <c r="B63" s="28" t="n"/>
      <c r="C63" s="28" t="n"/>
      <c r="D63" s="28" t="n"/>
      <c r="E63" s="38" t="n"/>
      <c r="F63" s="38" t="n"/>
    </row>
    <row r="64">
      <c r="A64" s="18" t="n"/>
      <c r="B64" s="28" t="n"/>
      <c r="C64" s="28" t="n"/>
      <c r="D64" s="28" t="n"/>
      <c r="E64" s="38" t="n"/>
      <c r="F64" s="38" t="n"/>
    </row>
    <row r="65">
      <c r="A65" s="18" t="n"/>
      <c r="B65" s="28" t="n"/>
      <c r="C65" s="28" t="n"/>
      <c r="D65" s="28" t="n"/>
      <c r="E65" s="38" t="n"/>
      <c r="F65" s="38" t="n"/>
    </row>
    <row r="66">
      <c r="A66" s="18" t="n"/>
      <c r="B66" s="28" t="n"/>
      <c r="C66" s="28" t="n"/>
      <c r="D66" s="28" t="n"/>
      <c r="E66" s="38" t="n"/>
      <c r="F66" s="38" t="n"/>
    </row>
    <row r="67">
      <c r="A67" s="18" t="n"/>
      <c r="B67" s="28" t="n"/>
      <c r="C67" s="28" t="n"/>
      <c r="D67" s="28" t="n"/>
      <c r="E67" s="38" t="n"/>
      <c r="F67" s="38" t="n"/>
    </row>
    <row r="68">
      <c r="A68" s="18" t="n"/>
      <c r="B68" s="28" t="n"/>
      <c r="C68" s="28" t="n"/>
      <c r="D68" s="28" t="n"/>
      <c r="E68" s="38" t="n"/>
      <c r="F68" s="38" t="n"/>
    </row>
    <row r="69">
      <c r="A69" s="18" t="n"/>
      <c r="B69" s="28" t="n"/>
      <c r="C69" s="28" t="n"/>
      <c r="D69" s="28" t="n"/>
      <c r="E69" s="38" t="n"/>
      <c r="F69" s="38" t="n"/>
    </row>
    <row r="70">
      <c r="A70" s="18" t="n"/>
      <c r="B70" s="28" t="n"/>
      <c r="C70" s="28" t="n"/>
      <c r="D70" s="28" t="n"/>
      <c r="E70" s="38" t="n"/>
      <c r="F70" s="38" t="n"/>
    </row>
    <row r="71">
      <c r="A71" s="18" t="n"/>
      <c r="B71" s="28" t="n"/>
      <c r="C71" s="28" t="n"/>
      <c r="D71" s="28" t="n"/>
      <c r="E71" s="38" t="n"/>
      <c r="F71" s="38" t="n"/>
    </row>
    <row r="72">
      <c r="A72" s="18" t="n"/>
      <c r="B72" s="28" t="n"/>
      <c r="C72" s="28" t="n"/>
      <c r="D72" s="28" t="n"/>
      <c r="E72" s="38" t="n"/>
      <c r="F72" s="38" t="n"/>
    </row>
    <row r="73">
      <c r="A73" s="18" t="n"/>
      <c r="B73" s="28" t="n"/>
      <c r="C73" s="28" t="n"/>
      <c r="D73" s="28" t="n"/>
      <c r="E73" s="38" t="n"/>
      <c r="F73" s="38" t="n"/>
    </row>
    <row r="74">
      <c r="A74" s="18" t="n"/>
      <c r="B74" s="28" t="n"/>
      <c r="C74" s="28" t="n"/>
      <c r="D74" s="28" t="n"/>
      <c r="E74" s="38" t="n"/>
      <c r="F74" s="38" t="n"/>
    </row>
    <row r="75">
      <c r="A75" s="18" t="n"/>
      <c r="B75" s="28" t="n"/>
      <c r="C75" s="28" t="n"/>
      <c r="D75" s="28" t="n"/>
      <c r="E75" s="38" t="n"/>
      <c r="F75" s="38" t="n"/>
    </row>
    <row r="76">
      <c r="A76" s="18" t="n"/>
      <c r="B76" s="28" t="n"/>
      <c r="C76" s="28" t="n"/>
      <c r="D76" s="28" t="n"/>
      <c r="E76" s="38" t="n"/>
      <c r="F76" s="38" t="n"/>
    </row>
    <row r="77">
      <c r="A77" s="18" t="n"/>
      <c r="B77" s="28" t="n"/>
      <c r="C77" s="28" t="n"/>
      <c r="D77" s="28" t="n"/>
      <c r="E77" s="38" t="n"/>
      <c r="F77" s="38" t="n"/>
    </row>
    <row r="78">
      <c r="A78" s="18" t="n"/>
      <c r="B78" s="28" t="n"/>
      <c r="C78" s="28" t="n"/>
      <c r="D78" s="28" t="n"/>
      <c r="E78" s="38" t="n"/>
      <c r="F78" s="38" t="n"/>
    </row>
    <row r="79">
      <c r="A79" s="18" t="n"/>
      <c r="B79" s="28" t="n"/>
      <c r="C79" s="28" t="n"/>
      <c r="D79" s="28" t="n"/>
      <c r="E79" s="38" t="n"/>
      <c r="F79" s="38" t="n"/>
    </row>
    <row r="80">
      <c r="A80" s="18" t="n"/>
      <c r="B80" s="28" t="n"/>
      <c r="C80" s="28" t="n"/>
      <c r="D80" s="28" t="n"/>
      <c r="E80" s="38" t="n"/>
      <c r="F80" s="38" t="n"/>
    </row>
    <row r="81">
      <c r="A81" s="18" t="n"/>
      <c r="B81" s="28" t="n"/>
      <c r="C81" s="28" t="n"/>
      <c r="D81" s="28" t="n"/>
      <c r="E81" s="38" t="n"/>
      <c r="F81" s="38" t="n"/>
    </row>
    <row r="82">
      <c r="A82" s="18" t="n"/>
      <c r="B82" s="28" t="n"/>
      <c r="C82" s="28" t="n"/>
      <c r="D82" s="28" t="n"/>
      <c r="E82" s="38" t="n"/>
      <c r="F82" s="38" t="n"/>
    </row>
    <row r="83">
      <c r="A83" s="18" t="n"/>
      <c r="B83" s="28" t="n"/>
      <c r="C83" s="28" t="n"/>
      <c r="D83" s="28" t="n"/>
      <c r="E83" s="38" t="n"/>
      <c r="F83" s="38" t="n"/>
    </row>
    <row r="84">
      <c r="A84" s="18" t="n"/>
      <c r="B84" s="28" t="n"/>
      <c r="C84" s="28" t="n"/>
      <c r="D84" s="28" t="n"/>
      <c r="E84" s="38" t="n"/>
      <c r="F84" s="38" t="n"/>
    </row>
    <row r="85">
      <c r="A85" s="18" t="n"/>
      <c r="B85" s="28" t="n"/>
      <c r="C85" s="28" t="n"/>
      <c r="D85" s="28" t="n"/>
      <c r="E85" s="38" t="n"/>
      <c r="F85" s="38" t="n"/>
    </row>
    <row r="86">
      <c r="A86" s="18" t="n"/>
      <c r="B86" s="28" t="n"/>
      <c r="C86" s="28" t="n"/>
      <c r="D86" s="28" t="n"/>
      <c r="E86" s="38" t="n"/>
      <c r="F86" s="38" t="n"/>
    </row>
    <row r="87">
      <c r="A87" s="18" t="n"/>
      <c r="B87" s="28" t="n"/>
      <c r="C87" s="28" t="n"/>
      <c r="D87" s="28" t="n"/>
      <c r="E87" s="38" t="n"/>
      <c r="F87" s="38" t="n"/>
    </row>
    <row r="88">
      <c r="A88" s="18" t="n"/>
      <c r="B88" s="28" t="n"/>
      <c r="C88" s="28" t="n"/>
      <c r="D88" s="28" t="n"/>
      <c r="E88" s="38" t="n"/>
      <c r="F88" s="38" t="n"/>
    </row>
    <row r="89">
      <c r="A89" s="18" t="n"/>
      <c r="B89" s="28" t="n"/>
      <c r="C89" s="28" t="n"/>
      <c r="D89" s="28" t="n"/>
      <c r="E89" s="38" t="n"/>
      <c r="F89" s="38" t="n"/>
    </row>
    <row r="90">
      <c r="A90" s="18" t="n"/>
      <c r="B90" s="28" t="n"/>
      <c r="C90" s="28" t="n"/>
      <c r="D90" s="28" t="n"/>
      <c r="E90" s="38" t="n"/>
      <c r="F90" s="38" t="n"/>
    </row>
    <row r="91">
      <c r="A91" s="18" t="n"/>
      <c r="B91" s="28" t="n"/>
      <c r="C91" s="28" t="n"/>
      <c r="D91" s="28" t="n"/>
      <c r="E91" s="38" t="n"/>
      <c r="F91" s="38" t="n"/>
    </row>
    <row r="92">
      <c r="A92" s="18" t="n"/>
      <c r="B92" s="28" t="n"/>
      <c r="C92" s="28" t="n"/>
      <c r="D92" s="28" t="n"/>
      <c r="E92" s="38" t="n"/>
      <c r="F92" s="38" t="n"/>
    </row>
    <row r="93">
      <c r="A93" s="18" t="n"/>
      <c r="B93" s="28" t="n"/>
      <c r="C93" s="28" t="n"/>
      <c r="D93" s="28" t="n"/>
      <c r="E93" s="38" t="n"/>
      <c r="F93" s="38" t="n"/>
    </row>
    <row r="94">
      <c r="A94" s="18" t="n"/>
      <c r="B94" s="28" t="n"/>
      <c r="C94" s="28" t="n"/>
      <c r="D94" s="28" t="n"/>
      <c r="E94" s="38" t="n"/>
      <c r="F94" s="38" t="n"/>
    </row>
    <row r="95">
      <c r="A95" s="18" t="n"/>
      <c r="B95" s="28" t="n"/>
      <c r="C95" s="28" t="n"/>
      <c r="D95" s="28" t="n"/>
      <c r="E95" s="38" t="n"/>
      <c r="F95" s="38" t="n"/>
    </row>
    <row r="96">
      <c r="A96" s="18" t="n"/>
      <c r="B96" s="28" t="n"/>
      <c r="C96" s="28" t="n"/>
      <c r="D96" s="28" t="n"/>
      <c r="E96" s="38" t="n"/>
      <c r="F96" s="38" t="n"/>
    </row>
    <row r="97">
      <c r="A97" s="18" t="n"/>
      <c r="B97" s="28" t="n"/>
      <c r="C97" s="28" t="n"/>
      <c r="D97" s="28" t="n"/>
      <c r="E97" s="38" t="n"/>
      <c r="F97" s="38" t="n"/>
    </row>
    <row r="98">
      <c r="A98" s="18" t="n"/>
      <c r="B98" s="28" t="n"/>
      <c r="C98" s="28" t="n"/>
      <c r="D98" s="28" t="n"/>
      <c r="E98" s="38" t="n"/>
      <c r="F98" s="38" t="n"/>
    </row>
    <row r="99">
      <c r="A99" s="18" t="n"/>
      <c r="B99" s="28" t="n"/>
      <c r="C99" s="28" t="n"/>
      <c r="D99" s="28" t="n"/>
      <c r="E99" s="38" t="n"/>
      <c r="F99" s="38" t="n"/>
    </row>
    <row r="100">
      <c r="A100" s="18" t="n"/>
      <c r="B100" s="28" t="n"/>
      <c r="C100" s="28" t="n"/>
      <c r="D100" s="28" t="n"/>
      <c r="E100" s="38" t="n"/>
      <c r="F100" s="38" t="n"/>
    </row>
    <row r="101">
      <c r="A101" s="18" t="n"/>
      <c r="B101" s="28" t="n"/>
      <c r="C101" s="28" t="n"/>
      <c r="D101" s="28" t="n"/>
      <c r="E101" s="38" t="n"/>
      <c r="F101" s="38" t="n"/>
    </row>
    <row r="102">
      <c r="A102" s="18" t="n"/>
      <c r="B102" s="28" t="n"/>
      <c r="C102" s="28" t="n"/>
      <c r="D102" s="28" t="n"/>
      <c r="E102" s="38" t="n"/>
      <c r="F102" s="38" t="n"/>
    </row>
    <row r="103">
      <c r="A103" s="18" t="n"/>
      <c r="B103" s="28" t="n"/>
      <c r="C103" s="28" t="n"/>
      <c r="D103" s="28" t="n"/>
      <c r="E103" s="38" t="n"/>
      <c r="F103" s="38" t="n"/>
    </row>
    <row r="104">
      <c r="A104" s="18" t="n"/>
      <c r="B104" s="28" t="n"/>
      <c r="C104" s="28" t="n"/>
      <c r="D104" s="28" t="n"/>
      <c r="E104" s="38" t="n"/>
      <c r="F104" s="38" t="n"/>
    </row>
    <row r="105">
      <c r="A105" s="18" t="n"/>
      <c r="B105" s="28" t="n"/>
      <c r="C105" s="28" t="n"/>
      <c r="D105" s="28" t="n"/>
      <c r="E105" s="38" t="n"/>
      <c r="F105" s="38" t="n"/>
    </row>
    <row r="106">
      <c r="A106" s="18" t="n"/>
      <c r="B106" s="28" t="n"/>
      <c r="C106" s="28" t="n"/>
      <c r="D106" s="28" t="n"/>
      <c r="E106" s="38" t="n"/>
      <c r="F106" s="38" t="n"/>
    </row>
    <row r="107">
      <c r="A107" s="18" t="n"/>
      <c r="B107" s="28" t="n"/>
      <c r="C107" s="28" t="n"/>
      <c r="D107" s="28" t="n"/>
      <c r="E107" s="38" t="n"/>
      <c r="F107" s="38" t="n"/>
    </row>
    <row r="108">
      <c r="A108" s="18" t="n"/>
      <c r="B108" s="28" t="n"/>
      <c r="C108" s="28" t="n"/>
      <c r="D108" s="28" t="n"/>
      <c r="E108" s="38" t="n"/>
      <c r="F108" s="38" t="n"/>
    </row>
    <row r="109">
      <c r="A109" s="18" t="n"/>
      <c r="B109" s="28" t="n"/>
      <c r="C109" s="28" t="n"/>
      <c r="D109" s="28" t="n"/>
      <c r="E109" s="38" t="n"/>
      <c r="F109" s="38" t="n"/>
    </row>
    <row r="110">
      <c r="A110" s="18" t="n"/>
      <c r="B110" s="28" t="n"/>
      <c r="C110" s="28" t="n"/>
      <c r="D110" s="28" t="n"/>
      <c r="E110" s="38" t="n"/>
      <c r="F110" s="38" t="n"/>
    </row>
    <row r="111">
      <c r="A111" s="18" t="n"/>
      <c r="B111" s="28" t="n"/>
      <c r="C111" s="28" t="n"/>
      <c r="D111" s="28" t="n"/>
      <c r="E111" s="38" t="n"/>
      <c r="F111" s="38" t="n"/>
    </row>
    <row r="112">
      <c r="A112" s="18" t="n"/>
      <c r="B112" s="28" t="n"/>
      <c r="C112" s="28" t="n"/>
      <c r="D112" s="28" t="n"/>
      <c r="E112" s="38" t="n"/>
      <c r="F112" s="38" t="n"/>
    </row>
    <row r="113">
      <c r="A113" s="18" t="n"/>
      <c r="B113" s="28" t="n"/>
      <c r="C113" s="28" t="n"/>
      <c r="D113" s="28" t="n"/>
      <c r="E113" s="38" t="n"/>
      <c r="F113" s="38" t="n"/>
    </row>
    <row r="114">
      <c r="A114" s="18" t="n"/>
      <c r="B114" s="28" t="n"/>
      <c r="C114" s="28" t="n"/>
      <c r="D114" s="28" t="n"/>
      <c r="E114" s="38" t="n"/>
      <c r="F114" s="38" t="n"/>
    </row>
  </sheetData>
  <mergeCells count="1">
    <mergeCell ref="A1:J1"/>
  </mergeCells>
  <conditionalFormatting sqref="A15:F114">
    <cfRule type="expression" priority="1" dxfId="1">
      <formula>AND($A15&lt;&gt;"",COUNTIF($A$15:$A$114,$A15)&gt;1)</formula>
    </cfRule>
    <cfRule type="expression" priority="2" dxfId="1">
      <formula>AND($A15="",COUNT($B15:$F15)&gt;0)</formula>
    </cfRule>
  </conditionalFormatting>
  <dataValidations count="10">
    <dataValidation sqref="B3" showDropDown="0" showInputMessage="0" showErrorMessage="0" allowBlank="0" errorTitle="Check reporting start" error="Enter a valid start date no later than the reporting end." promptTitle="Reporting start" prompt="Enter the first date to include in the scorecard." type="custom" errorStyle="stop">
      <formula1>=AND(ISNUMBER(B3),B3&lt;=$B$4,B3&gt;=$B$8)</formula1>
    </dataValidation>
    <dataValidation sqref="B4" showDropDown="0" showInputMessage="0" showErrorMessage="0" allowBlank="0" errorTitle="Check reporting end" error="Enter a valid end date no earlier than the reporting start." promptTitle="Reporting end" prompt="Enter the final date to include in the scorecard." type="custom" errorStyle="stop">
      <formula1>=AND(ISNUMBER(B4),B4&gt;=$B$3,B4&lt;=$B$9)</formula1>
    </dataValidation>
    <dataValidation sqref="B5" showDropDown="0" showInputMessage="0" showErrorMessage="0" allowBlank="0" errorTitle="Check score cap" error="Enter an attainment cap from 50% through 300%." type="decimal" errorStyle="stop" operator="between">
      <formula1>0.5</formula1>
      <formula2>3</formula2>
    </dataValidation>
    <dataValidation sqref="B6:B7" showDropDown="0" showInputMessage="0" showErrorMessage="0" allowBlank="0" errorTitle="Check administrative limit" error="Enter a positive dollar limit." type="custom" errorStyle="stop">
      <formula1>=AND(ISNUMBER(B6),B6&gt;0)</formula1>
    </dataValidation>
    <dataValidation sqref="B8" showDropDown="0" showInputMessage="0" showErrorMessage="0" allowBlank="0" errorTitle="Check earliest date" error="Enter a valid date no later than the latest allowed date." type="custom" errorStyle="stop">
      <formula1>=AND(ISNUMBER(B8),B8&lt;=$B$9)</formula1>
    </dataValidation>
    <dataValidation sqref="B9" showDropDown="0" showInputMessage="0" showErrorMessage="0" allowBlank="0" errorTitle="Check latest date" error="Enter a valid date no earlier than the earliest allowed date." type="custom" errorStyle="stop">
      <formula1>=AND(ISNUMBER(B9),B9&gt;=$B$8)</formula1>
    </dataValidation>
    <dataValidation sqref="B10" showDropDown="0" showInputMessage="0" showErrorMessage="0" allowBlank="0" errorTitle="Check maximum activity target" error="Enter a whole number from 1 through 1,000,000." type="whole" errorStyle="stop" operator="between">
      <formula1>1</formula1>
      <formula2>1000000</formula2>
    </dataValidation>
    <dataValidation sqref="B11" showDropDown="0" showInputMessage="0" showErrorMessage="0" allowBlank="0" errorTitle="Check maximum production target" error="Enter a positive dollar amount no greater than $1,000,000,000." type="decimal" errorStyle="stop" operator="between">
      <formula1>1</formula1>
      <formula2>1000000000</formula2>
    </dataValidation>
    <dataValidation sqref="B15:D114" showDropDown="0" showInputMessage="0" showErrorMessage="0" allowBlank="0" errorTitle="Check activity target" error="Enter a nonnegative whole number within the editable maximum." promptTitle="Producer target" prompt="Enter an administrative activity, quote, or sales target." type="whole" errorStyle="stop" operator="between">
      <formula1>0</formula1>
      <formula2>$B$10</formula2>
    </dataValidation>
    <dataValidation sqref="E15:F114" showDropDown="0" showInputMessage="0" showErrorMessage="0" allowBlank="0" errorTitle="Check production target" error="Enter a nonnegative dollar amount within the editable maximum." promptTitle="Production target" prompt="Enter an administrative written premium or agency revenue target." type="decimal" errorStyle="stop" operator="between">
      <formula1>0</formula1>
      <formula2>$B$11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</dc:creator>
  <dc:title xmlns:dc="http://purl.org/dc/elements/1.1/">Insurance Producer Sales Scorecard</dc:title>
  <dc:subject xmlns:dc="http://purl.org/dc/elements/1.1/">Administrative producer activity and production scorecard</dc:subject>
  <dcterms:created xmlns:dcterms="http://purl.org/dc/terms/" xmlns:xsi="http://www.w3.org/2001/XMLSchema-instance" xsi:type="dcterms:W3CDTF">2026-09-10T03:35:06Z</dcterms:created>
  <dcterms:modified xmlns:dcterms="http://purl.org/dc/terms/" xmlns:xsi="http://www.w3.org/2001/XMLSchema-instance" xsi:type="dcterms:W3CDTF">2026-09-10T03:35:06+00:00Z</dcterms:modified>
</cp:coreProperties>
</file>