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ferral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'Summary'!$A$9:$G$19</definedName>
    <definedName name="_xlnm._FilterDatabase" localSheetId="1" hidden="1">'Referrals'!$A$4:$O$104</definedName>
    <definedName name="_xlnm._FilterDatabase" localSheetId="2" hidden="1">'Assumptions'!$A$3:$C$7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0.0%"/>
    <numFmt numFmtId="166" formatCode="$#,##0.00;[Red]-$#,##0.00"/>
    <numFmt numFmtId="167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3666F"/>
      <sz val="10"/>
    </font>
    <font>
      <name val="Calibri"/>
      <b val="1"/>
      <color rgb="00FFFFFF"/>
      <sz val="10"/>
    </font>
    <font>
      <name val="Calibri"/>
      <color rgb="00263740"/>
      <sz val="10"/>
    </font>
    <font>
      <name val="Calibri"/>
      <b val="1"/>
      <color rgb="00263740"/>
      <sz val="10"/>
    </font>
    <font>
      <name val="Calibri"/>
      <b val="1"/>
      <color rgb="00173B57"/>
      <sz val="14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3F7F8"/>
      </patternFill>
    </fill>
    <fill>
      <patternFill patternType="solid">
        <fgColor rgb="00FFF1D9"/>
      </patternFill>
    </fill>
    <fill>
      <patternFill patternType="solid">
        <fgColor rgb="00FFFFFF"/>
      </patternFill>
    </fill>
    <fill>
      <patternFill patternType="solid">
        <fgColor rgb="00E56A2A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3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67" fontId="6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66" fontId="4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5" fillId="5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" vertical="center"/>
    </xf>
    <xf numFmtId="167" fontId="6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Written Premium by Source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'Summary'!F9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'Summary'!$A$10:$A$19</f>
            </numRef>
          </cat>
          <val>
            <numRef>
              <f>'Summary'!$F$10:$F$19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Written Premium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Referral Source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43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B78"/>
    <outlinePr summaryBelow="1" summaryRight="1"/>
    <pageSetUpPr/>
  </sheetPr>
  <dimension ref="A1:H19"/>
  <sheetViews>
    <sheetView showGridLines="0" zoomScale="90" zoomScaleNormal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3" customWidth="1" min="3" max="3"/>
    <col width="14" customWidth="1" min="4" max="4"/>
    <col width="19" customWidth="1" min="5" max="5"/>
    <col width="18" customWidth="1" min="6" max="6"/>
    <col width="21" customWidth="1" min="7" max="7"/>
    <col width="18" customWidth="1" min="8" max="8"/>
    <col width="2" customWidth="1" min="9" max="9"/>
  </cols>
  <sheetData>
    <row r="1" ht="27" customHeight="1">
      <c r="A1" s="1" t="inlineStr">
        <is>
          <t>Insurance Referral Source Tracker — Summary</t>
        </is>
      </c>
      <c r="B1" s="32" t="n"/>
      <c r="C1" s="32" t="n"/>
      <c r="D1" s="32" t="n"/>
      <c r="E1" s="32" t="n"/>
      <c r="F1" s="32" t="n"/>
      <c r="G1" s="32" t="n"/>
      <c r="H1" s="33" t="n"/>
    </row>
    <row r="2">
      <c r="A2" s="3" t="inlineStr">
        <is>
          <t>Calculation Date</t>
        </is>
      </c>
      <c r="B2" s="34">
        <f>TODAY()</f>
        <v/>
      </c>
    </row>
    <row r="3">
      <c r="A3" s="5" t="inlineStr">
        <is>
          <t>Total Referrals</t>
        </is>
      </c>
      <c r="B3" s="6">
        <f>COUNTIF(Referrals!$A$5:$A$104,"&lt;&gt;")</f>
        <v/>
      </c>
      <c r="C3" s="5" t="inlineStr">
        <is>
          <t>Bound Referrals</t>
        </is>
      </c>
      <c r="D3" s="6">
        <f>COUNTIF(Referrals!$G$5:$G$104,"Bound")</f>
        <v/>
      </c>
      <c r="E3" s="5" t="inlineStr">
        <is>
          <t>Bound Conversion</t>
        </is>
      </c>
      <c r="F3" s="35">
        <f>IFERROR(IF(B3=0,"",D3/B3),"")</f>
        <v/>
      </c>
      <c r="G3" s="5" t="inlineStr">
        <is>
          <t>Written Premium</t>
        </is>
      </c>
      <c r="H3" s="8">
        <f>IF(B3=0,"",SUM(Referrals!$M$5:$M$104))</f>
        <v/>
      </c>
    </row>
    <row r="4"/>
    <row r="5">
      <c r="A5" s="5" t="inlineStr">
        <is>
          <t>Quoted Referrals</t>
        </is>
      </c>
      <c r="B5" s="6">
        <f>IF(B3=0,"",COUNT(Referrals!$I$5:$I$104))</f>
        <v/>
      </c>
      <c r="C5" s="5" t="inlineStr">
        <is>
          <t>Open Referrals</t>
        </is>
      </c>
      <c r="D5" s="6">
        <f>IF(B3=0,"",COUNTIF(Referrals!$G$5:$G$104,"New")+COUNTIF(Referrals!$G$5:$G$104,"Contacted")+COUNTIF(Referrals!$G$5:$G$104,"Quoted"))</f>
        <v/>
      </c>
      <c r="E5" s="5" t="inlineStr">
        <is>
          <t>Average Days to Bind</t>
        </is>
      </c>
      <c r="F5" s="36">
        <f>IFERROR(AVERAGE(Referrals!$N$5:$N$104),"")</f>
        <v/>
      </c>
      <c r="G5" s="5" t="inlineStr">
        <is>
          <t>Needs Human Review</t>
        </is>
      </c>
      <c r="H5" s="6">
        <f>IF(B3=0,"",COUNTIF(Referrals!$O$5:$O$104,"Check*")+COUNTIF(Referrals!$O$5:$O$104,"Review*")+COUNTIF(Referrals!$O$5:$O$104,"Add*"))</f>
        <v/>
      </c>
    </row>
    <row r="6"/>
    <row r="7"/>
    <row r="8"/>
    <row r="9" ht="30" customHeight="1">
      <c r="A9" s="10" t="inlineStr">
        <is>
          <t>Referral Source</t>
        </is>
      </c>
      <c r="B9" s="10" t="inlineStr">
        <is>
          <t>Referrals</t>
        </is>
      </c>
      <c r="C9" s="10" t="inlineStr">
        <is>
          <t>Bound</t>
        </is>
      </c>
      <c r="D9" s="10" t="inlineStr">
        <is>
          <t>Conversion</t>
        </is>
      </c>
      <c r="E9" s="10" t="inlineStr">
        <is>
          <t>Estimated Premium</t>
        </is>
      </c>
      <c r="F9" s="10" t="inlineStr">
        <is>
          <t>Written Premium</t>
        </is>
      </c>
      <c r="G9" s="10" t="inlineStr">
        <is>
          <t>Average Days to Bind</t>
        </is>
      </c>
    </row>
    <row r="10">
      <c r="A10" s="11">
        <f>Assumptions!A11</f>
        <v/>
      </c>
      <c r="B10" s="12">
        <f>IF(A10="","",COUNTIF(Referrals!$D$5:$D$104,A10))</f>
        <v/>
      </c>
      <c r="C10" s="12">
        <f>IF(A10="","",COUNTIFS(Referrals!$D$5:$D$104,A10,Referrals!$G$5:$G$104,"Bound"))</f>
        <v/>
      </c>
      <c r="D10" s="37">
        <f>IFERROR(IF(B10=0,"",C10/B10),"")</f>
        <v/>
      </c>
      <c r="E10" s="14">
        <f>IF(OR(A10="",B10=0),"",SUMIF(Referrals!$D$5:$D$104,A10,Referrals!$L$5:$L$104))</f>
        <v/>
      </c>
      <c r="F10" s="14">
        <f>IF(OR(A10="",B10=0),"",SUMIF(Referrals!$D$5:$D$104,A10,Referrals!$M$5:$M$104))</f>
        <v/>
      </c>
      <c r="G10" s="38">
        <f>IFERROR(AVERAGEIF(Referrals!$D$5:$D$104,A10,Referrals!$N$5:$N$104),"")</f>
        <v/>
      </c>
    </row>
    <row r="11">
      <c r="A11" s="16">
        <f>Assumptions!A12</f>
        <v/>
      </c>
      <c r="B11" s="17">
        <f>IF(A11="","",COUNTIF(Referrals!$D$5:$D$104,A11))</f>
        <v/>
      </c>
      <c r="C11" s="17">
        <f>IF(A11="","",COUNTIFS(Referrals!$D$5:$D$104,A11,Referrals!$G$5:$G$104,"Bound"))</f>
        <v/>
      </c>
      <c r="D11" s="39">
        <f>IFERROR(IF(B11=0,"",C11/B11),"")</f>
        <v/>
      </c>
      <c r="E11" s="19">
        <f>IF(OR(A11="",B11=0),"",SUMIF(Referrals!$D$5:$D$104,A11,Referrals!$L$5:$L$104))</f>
        <v/>
      </c>
      <c r="F11" s="19">
        <f>IF(OR(A11="",B11=0),"",SUMIF(Referrals!$D$5:$D$104,A11,Referrals!$M$5:$M$104))</f>
        <v/>
      </c>
      <c r="G11" s="40">
        <f>IFERROR(AVERAGEIF(Referrals!$D$5:$D$104,A11,Referrals!$N$5:$N$104),"")</f>
        <v/>
      </c>
    </row>
    <row r="12">
      <c r="A12" s="11">
        <f>Assumptions!A13</f>
        <v/>
      </c>
      <c r="B12" s="12">
        <f>IF(A12="","",COUNTIF(Referrals!$D$5:$D$104,A12))</f>
        <v/>
      </c>
      <c r="C12" s="12">
        <f>IF(A12="","",COUNTIFS(Referrals!$D$5:$D$104,A12,Referrals!$G$5:$G$104,"Bound"))</f>
        <v/>
      </c>
      <c r="D12" s="37">
        <f>IFERROR(IF(B12=0,"",C12/B12),"")</f>
        <v/>
      </c>
      <c r="E12" s="14">
        <f>IF(OR(A12="",B12=0),"",SUMIF(Referrals!$D$5:$D$104,A12,Referrals!$L$5:$L$104))</f>
        <v/>
      </c>
      <c r="F12" s="14">
        <f>IF(OR(A12="",B12=0),"",SUMIF(Referrals!$D$5:$D$104,A12,Referrals!$M$5:$M$104))</f>
        <v/>
      </c>
      <c r="G12" s="38">
        <f>IFERROR(AVERAGEIF(Referrals!$D$5:$D$104,A12,Referrals!$N$5:$N$104),"")</f>
        <v/>
      </c>
    </row>
    <row r="13">
      <c r="A13" s="16">
        <f>Assumptions!A14</f>
        <v/>
      </c>
      <c r="B13" s="17">
        <f>IF(A13="","",COUNTIF(Referrals!$D$5:$D$104,A13))</f>
        <v/>
      </c>
      <c r="C13" s="17">
        <f>IF(A13="","",COUNTIFS(Referrals!$D$5:$D$104,A13,Referrals!$G$5:$G$104,"Bound"))</f>
        <v/>
      </c>
      <c r="D13" s="39">
        <f>IFERROR(IF(B13=0,"",C13/B13),"")</f>
        <v/>
      </c>
      <c r="E13" s="19">
        <f>IF(OR(A13="",B13=0),"",SUMIF(Referrals!$D$5:$D$104,A13,Referrals!$L$5:$L$104))</f>
        <v/>
      </c>
      <c r="F13" s="19">
        <f>IF(OR(A13="",B13=0),"",SUMIF(Referrals!$D$5:$D$104,A13,Referrals!$M$5:$M$104))</f>
        <v/>
      </c>
      <c r="G13" s="40">
        <f>IFERROR(AVERAGEIF(Referrals!$D$5:$D$104,A13,Referrals!$N$5:$N$104),"")</f>
        <v/>
      </c>
    </row>
    <row r="14">
      <c r="A14" s="11">
        <f>Assumptions!A15</f>
        <v/>
      </c>
      <c r="B14" s="12">
        <f>IF(A14="","",COUNTIF(Referrals!$D$5:$D$104,A14))</f>
        <v/>
      </c>
      <c r="C14" s="12">
        <f>IF(A14="","",COUNTIFS(Referrals!$D$5:$D$104,A14,Referrals!$G$5:$G$104,"Bound"))</f>
        <v/>
      </c>
      <c r="D14" s="37">
        <f>IFERROR(IF(B14=0,"",C14/B14),"")</f>
        <v/>
      </c>
      <c r="E14" s="14">
        <f>IF(OR(A14="",B14=0),"",SUMIF(Referrals!$D$5:$D$104,A14,Referrals!$L$5:$L$104))</f>
        <v/>
      </c>
      <c r="F14" s="14">
        <f>IF(OR(A14="",B14=0),"",SUMIF(Referrals!$D$5:$D$104,A14,Referrals!$M$5:$M$104))</f>
        <v/>
      </c>
      <c r="G14" s="38">
        <f>IFERROR(AVERAGEIF(Referrals!$D$5:$D$104,A14,Referrals!$N$5:$N$104),"")</f>
        <v/>
      </c>
    </row>
    <row r="15">
      <c r="A15" s="16">
        <f>Assumptions!A16</f>
        <v/>
      </c>
      <c r="B15" s="17">
        <f>IF(A15="","",COUNTIF(Referrals!$D$5:$D$104,A15))</f>
        <v/>
      </c>
      <c r="C15" s="17">
        <f>IF(A15="","",COUNTIFS(Referrals!$D$5:$D$104,A15,Referrals!$G$5:$G$104,"Bound"))</f>
        <v/>
      </c>
      <c r="D15" s="39">
        <f>IFERROR(IF(B15=0,"",C15/B15),"")</f>
        <v/>
      </c>
      <c r="E15" s="19">
        <f>IF(OR(A15="",B15=0),"",SUMIF(Referrals!$D$5:$D$104,A15,Referrals!$L$5:$L$104))</f>
        <v/>
      </c>
      <c r="F15" s="19">
        <f>IF(OR(A15="",B15=0),"",SUMIF(Referrals!$D$5:$D$104,A15,Referrals!$M$5:$M$104))</f>
        <v/>
      </c>
      <c r="G15" s="40">
        <f>IFERROR(AVERAGEIF(Referrals!$D$5:$D$104,A15,Referrals!$N$5:$N$104),"")</f>
        <v/>
      </c>
    </row>
    <row r="16">
      <c r="A16" s="11">
        <f>Assumptions!A17</f>
        <v/>
      </c>
      <c r="B16" s="12">
        <f>IF(A16="","",COUNTIF(Referrals!$D$5:$D$104,A16))</f>
        <v/>
      </c>
      <c r="C16" s="12">
        <f>IF(A16="","",COUNTIFS(Referrals!$D$5:$D$104,A16,Referrals!$G$5:$G$104,"Bound"))</f>
        <v/>
      </c>
      <c r="D16" s="37">
        <f>IFERROR(IF(B16=0,"",C16/B16),"")</f>
        <v/>
      </c>
      <c r="E16" s="14">
        <f>IF(OR(A16="",B16=0),"",SUMIF(Referrals!$D$5:$D$104,A16,Referrals!$L$5:$L$104))</f>
        <v/>
      </c>
      <c r="F16" s="14">
        <f>IF(OR(A16="",B16=0),"",SUMIF(Referrals!$D$5:$D$104,A16,Referrals!$M$5:$M$104))</f>
        <v/>
      </c>
      <c r="G16" s="38">
        <f>IFERROR(AVERAGEIF(Referrals!$D$5:$D$104,A16,Referrals!$N$5:$N$104),"")</f>
        <v/>
      </c>
    </row>
    <row r="17">
      <c r="A17" s="16">
        <f>Assumptions!A18</f>
        <v/>
      </c>
      <c r="B17" s="17">
        <f>IF(A17="","",COUNTIF(Referrals!$D$5:$D$104,A17))</f>
        <v/>
      </c>
      <c r="C17" s="17">
        <f>IF(A17="","",COUNTIFS(Referrals!$D$5:$D$104,A17,Referrals!$G$5:$G$104,"Bound"))</f>
        <v/>
      </c>
      <c r="D17" s="39">
        <f>IFERROR(IF(B17=0,"",C17/B17),"")</f>
        <v/>
      </c>
      <c r="E17" s="19">
        <f>IF(OR(A17="",B17=0),"",SUMIF(Referrals!$D$5:$D$104,A17,Referrals!$L$5:$L$104))</f>
        <v/>
      </c>
      <c r="F17" s="19">
        <f>IF(OR(A17="",B17=0),"",SUMIF(Referrals!$D$5:$D$104,A17,Referrals!$M$5:$M$104))</f>
        <v/>
      </c>
      <c r="G17" s="40">
        <f>IFERROR(AVERAGEIF(Referrals!$D$5:$D$104,A17,Referrals!$N$5:$N$104),"")</f>
        <v/>
      </c>
    </row>
    <row r="18">
      <c r="A18" s="11">
        <f>Assumptions!A19</f>
        <v/>
      </c>
      <c r="B18" s="12">
        <f>IF(A18="","",COUNTIF(Referrals!$D$5:$D$104,A18))</f>
        <v/>
      </c>
      <c r="C18" s="12">
        <f>IF(A18="","",COUNTIFS(Referrals!$D$5:$D$104,A18,Referrals!$G$5:$G$104,"Bound"))</f>
        <v/>
      </c>
      <c r="D18" s="37">
        <f>IFERROR(IF(B18=0,"",C18/B18),"")</f>
        <v/>
      </c>
      <c r="E18" s="14">
        <f>IF(OR(A18="",B18=0),"",SUMIF(Referrals!$D$5:$D$104,A18,Referrals!$L$5:$L$104))</f>
        <v/>
      </c>
      <c r="F18" s="14">
        <f>IF(OR(A18="",B18=0),"",SUMIF(Referrals!$D$5:$D$104,A18,Referrals!$M$5:$M$104))</f>
        <v/>
      </c>
      <c r="G18" s="38">
        <f>IFERROR(AVERAGEIF(Referrals!$D$5:$D$104,A18,Referrals!$N$5:$N$104),"")</f>
        <v/>
      </c>
    </row>
    <row r="19">
      <c r="A19" s="16">
        <f>Assumptions!A20</f>
        <v/>
      </c>
      <c r="B19" s="17">
        <f>IF(A19="","",COUNTIF(Referrals!$D$5:$D$104,A19))</f>
        <v/>
      </c>
      <c r="C19" s="17">
        <f>IF(A19="","",COUNTIFS(Referrals!$D$5:$D$104,A19,Referrals!$G$5:$G$104,"Bound"))</f>
        <v/>
      </c>
      <c r="D19" s="39">
        <f>IFERROR(IF(B19=0,"",C19/B19),"")</f>
        <v/>
      </c>
      <c r="E19" s="19">
        <f>IF(OR(A19="",B19=0),"",SUMIF(Referrals!$D$5:$D$104,A19,Referrals!$L$5:$L$104))</f>
        <v/>
      </c>
      <c r="F19" s="19">
        <f>IF(OR(A19="",B19=0),"",SUMIF(Referrals!$D$5:$D$104,A19,Referrals!$M$5:$M$104))</f>
        <v/>
      </c>
      <c r="G19" s="40">
        <f>IFERROR(AVERAGEIF(Referrals!$D$5:$D$104,A19,Referrals!$N$5:$N$104),"")</f>
        <v/>
      </c>
    </row>
  </sheetData>
  <autoFilter ref="A9:G19"/>
  <mergeCells count="1">
    <mergeCell ref="A1:H1"/>
  </mergeCells>
  <pageMargins left="0.25" right="0.25" top="0.5" bottom="0.5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73B57"/>
    <outlinePr summaryBelow="1" summaryRight="1"/>
    <pageSetUpPr/>
  </sheetPr>
  <dimension ref="A1:O104"/>
  <sheetViews>
    <sheetView showGridLines="0" zoomScale="90" zoomScaleNormal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29" customWidth="1" min="4" max="4"/>
    <col width="29" customWidth="1" min="5" max="5"/>
    <col width="19" customWidth="1" min="6" max="6"/>
    <col width="21" customWidth="1" min="7" max="7"/>
    <col width="17" customWidth="1" min="8" max="8"/>
    <col width="14" customWidth="1" min="9" max="9"/>
    <col width="14" customWidth="1" min="10" max="10"/>
    <col width="25" customWidth="1" min="11" max="11"/>
    <col width="18" customWidth="1" min="12" max="12"/>
    <col width="17" customWidth="1" min="13" max="13"/>
    <col width="13" customWidth="1" min="14" max="14"/>
    <col width="24" customWidth="1" min="15" max="15"/>
  </cols>
  <sheetData>
    <row r="1" ht="27" customHeight="1">
      <c r="A1" s="1" t="inlineStr">
        <is>
          <t>Insurance Referral Source Tracker — Referral Records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3" t="n"/>
    </row>
    <row r="2" ht="20" customHeight="1">
      <c r="A2" s="21" t="inlineStr">
        <is>
          <t>Enter administrative referral activity below. Alerts are prompts for human review, not outside-system confirmations.</t>
        </is>
      </c>
    </row>
    <row r="3"/>
    <row r="4" ht="32" customHeight="1">
      <c r="A4" s="10" t="inlineStr">
        <is>
          <t>Referral ID</t>
        </is>
      </c>
      <c r="B4" s="10" t="inlineStr">
        <is>
          <t>Date Received</t>
        </is>
      </c>
      <c r="C4" s="10" t="inlineStr">
        <is>
          <t>Prospect / Account</t>
        </is>
      </c>
      <c r="D4" s="10" t="inlineStr">
        <is>
          <t>Referral Source</t>
        </is>
      </c>
      <c r="E4" s="10" t="inlineStr">
        <is>
          <t>Lead Owner</t>
        </is>
      </c>
      <c r="F4" s="10" t="inlineStr">
        <is>
          <t>Line of Business</t>
        </is>
      </c>
      <c r="G4" s="10" t="inlineStr">
        <is>
          <t>Status</t>
        </is>
      </c>
      <c r="H4" s="10" t="inlineStr">
        <is>
          <t>Last Contact Date</t>
        </is>
      </c>
      <c r="I4" s="10" t="inlineStr">
        <is>
          <t>Quote Date</t>
        </is>
      </c>
      <c r="J4" s="10" t="inlineStr">
        <is>
          <t>Bound Date</t>
        </is>
      </c>
      <c r="K4" s="10" t="inlineStr">
        <is>
          <t>Policy / Transaction Ref</t>
        </is>
      </c>
      <c r="L4" s="10" t="inlineStr">
        <is>
          <t>Estimated Premium</t>
        </is>
      </c>
      <c r="M4" s="10" t="inlineStr">
        <is>
          <t>Written Premium</t>
        </is>
      </c>
      <c r="N4" s="10" t="inlineStr">
        <is>
          <t>Days to Bind</t>
        </is>
      </c>
      <c r="O4" s="10" t="inlineStr">
        <is>
          <t>Follow-Up Alert</t>
        </is>
      </c>
    </row>
    <row r="5">
      <c r="A5" s="22" t="inlineStr">
        <is>
          <t>RF-26001</t>
        </is>
      </c>
      <c r="B5" s="41" t="n">
        <v>46237</v>
      </c>
      <c r="C5" s="22" t="inlineStr">
        <is>
          <t>Maple Kite Bakery LLC (Fictional)</t>
        </is>
      </c>
      <c r="D5" s="22" t="inlineStr">
        <is>
          <t>Client Referral</t>
        </is>
      </c>
      <c r="E5" s="22" t="inlineStr">
        <is>
          <t>Avery Example (Fictional)</t>
        </is>
      </c>
      <c r="F5" s="22" t="inlineStr">
        <is>
          <t>Small Commercial</t>
        </is>
      </c>
      <c r="G5" s="22" t="inlineStr">
        <is>
          <t>Bound</t>
        </is>
      </c>
      <c r="H5" s="41" t="n">
        <v>46241</v>
      </c>
      <c r="I5" s="41" t="n">
        <v>46239</v>
      </c>
      <c r="J5" s="41" t="n">
        <v>46242</v>
      </c>
      <c r="K5" s="22" t="inlineStr">
        <is>
          <t>FIC-POL-2026-001</t>
        </is>
      </c>
      <c r="L5" s="24" t="n">
        <v>4200</v>
      </c>
      <c r="M5" s="24" t="n">
        <v>3980</v>
      </c>
      <c r="N5" s="25">
        <f>IF(A5="","",IF(OR(G5&lt;&gt;"Bound",J5="",B5=""),"",IFERROR(J5-B5,"")))</f>
        <v/>
      </c>
      <c r="O5" s="12">
        <f>IF(A5="","",IF(G5="","Check status",IF(G5="Bound",IF(J5="","Check bound date",IF(OR(B5="",J5&lt;B5),"Check dates",IF(OR(M5="",M5&lt;=0),"Check written premium","Complete"))),IF(G5="Closed - Not Bound","Complete",IF(AND(H5&lt;&gt;"",B5&lt;&gt;"",H5&lt;B5),"Check dates",IF(AND(G5="Quoted",I5=""),"Check quote date",IF(H5="","Add contact date",IFERROR(IF(TODAY()-H5&gt;Assumptions!$B$4,"Review follow-up","Open"),"Check contact date"))))))))</f>
        <v/>
      </c>
    </row>
    <row r="6">
      <c r="A6" s="22" t="inlineStr">
        <is>
          <t>RF-26002</t>
        </is>
      </c>
      <c r="B6" s="41" t="n">
        <v>46245</v>
      </c>
      <c r="C6" s="22" t="inlineStr">
        <is>
          <t>Juniper Clock Studio LLC (Fictional)</t>
        </is>
      </c>
      <c r="D6" s="22" t="inlineStr">
        <is>
          <t>Fictional Birch Realty</t>
        </is>
      </c>
      <c r="E6" s="22" t="inlineStr">
        <is>
          <t>Jordan Sample (Fictional)</t>
        </is>
      </c>
      <c r="F6" s="22" t="inlineStr">
        <is>
          <t>Small Commercial</t>
        </is>
      </c>
      <c r="G6" s="22" t="inlineStr">
        <is>
          <t>Bound</t>
        </is>
      </c>
      <c r="H6" s="41" t="n">
        <v>46248</v>
      </c>
      <c r="I6" s="41" t="n">
        <v>46247</v>
      </c>
      <c r="J6" s="41" t="n">
        <v>46249</v>
      </c>
      <c r="K6" s="22" t="inlineStr">
        <is>
          <t>FIC-POL-2026-002</t>
        </is>
      </c>
      <c r="L6" s="24" t="n">
        <v>2850</v>
      </c>
      <c r="M6" s="24" t="n">
        <v>2925</v>
      </c>
      <c r="N6" s="26">
        <f>IF(A6="","",IF(OR(G6&lt;&gt;"Bound",J6="",B6=""),"",IFERROR(J6-B6,"")))</f>
        <v/>
      </c>
      <c r="O6" s="17">
        <f>IF(A6="","",IF(G6="","Check status",IF(G6="Bound",IF(J6="","Check bound date",IF(OR(B6="",J6&lt;B6),"Check dates",IF(OR(M6="",M6&lt;=0),"Check written premium","Complete"))),IF(G6="Closed - Not Bound","Complete",IF(AND(H6&lt;&gt;"",B6&lt;&gt;"",H6&lt;B6),"Check dates",IF(AND(G6="Quoted",I6=""),"Check quote date",IF(H6="","Add contact date",IFERROR(IF(TODAY()-H6&gt;Assumptions!$B$4,"Review follow-up","Open"),"Check contact date"))))))))</f>
        <v/>
      </c>
    </row>
    <row r="7">
      <c r="A7" s="22" t="inlineStr">
        <is>
          <t>RF-26003</t>
        </is>
      </c>
      <c r="B7" s="41" t="n">
        <v>46254</v>
      </c>
      <c r="C7" s="22" t="inlineStr">
        <is>
          <t>Copper Finch Household (Fictional)</t>
        </is>
      </c>
      <c r="D7" s="22" t="inlineStr">
        <is>
          <t>Agency Website</t>
        </is>
      </c>
      <c r="E7" s="22" t="inlineStr">
        <is>
          <t>Casey Placeholder (Fictional)</t>
        </is>
      </c>
      <c r="F7" s="22" t="inlineStr">
        <is>
          <t>Home</t>
        </is>
      </c>
      <c r="G7" s="22" t="inlineStr">
        <is>
          <t>Quoted</t>
        </is>
      </c>
      <c r="H7" s="41" t="n">
        <v>46273</v>
      </c>
      <c r="I7" s="41" t="n">
        <v>46270</v>
      </c>
      <c r="J7" s="41" t="n"/>
      <c r="K7" s="22" t="inlineStr">
        <is>
          <t>FIC-QUOTE-2026-003</t>
        </is>
      </c>
      <c r="L7" s="24" t="n">
        <v>1850</v>
      </c>
      <c r="M7" s="24" t="n"/>
      <c r="N7" s="25">
        <f>IF(A7="","",IF(OR(G7&lt;&gt;"Bound",J7="",B7=""),"",IFERROR(J7-B7,"")))</f>
        <v/>
      </c>
      <c r="O7" s="12">
        <f>IF(A7="","",IF(G7="","Check status",IF(G7="Bound",IF(J7="","Check bound date",IF(OR(B7="",J7&lt;B7),"Check dates",IF(OR(M7="",M7&lt;=0),"Check written premium","Complete"))),IF(G7="Closed - Not Bound","Complete",IF(AND(H7&lt;&gt;"",B7&lt;&gt;"",H7&lt;B7),"Check dates",IF(AND(G7="Quoted",I7=""),"Check quote date",IF(H7="","Add contact date",IFERROR(IF(TODAY()-H7&gt;Assumptions!$B$4,"Review follow-up","Open"),"Check contact date"))))))))</f>
        <v/>
      </c>
    </row>
    <row r="8">
      <c r="A8" s="22" t="inlineStr">
        <is>
          <t>RF-26004</t>
        </is>
      </c>
      <c r="B8" s="41" t="n">
        <v>46266</v>
      </c>
      <c r="C8" s="22" t="inlineStr">
        <is>
          <t>Lantern Trail Design LLC (Fictional)</t>
        </is>
      </c>
      <c r="D8" s="22" t="inlineStr">
        <is>
          <t>Community Event</t>
        </is>
      </c>
      <c r="E8" s="22" t="inlineStr">
        <is>
          <t>Avery Example (Fictional)</t>
        </is>
      </c>
      <c r="F8" s="22" t="inlineStr">
        <is>
          <t>Small Commercial</t>
        </is>
      </c>
      <c r="G8" s="22" t="inlineStr">
        <is>
          <t>New</t>
        </is>
      </c>
      <c r="H8" s="41" t="n"/>
      <c r="I8" s="41" t="n"/>
      <c r="J8" s="41" t="n"/>
      <c r="K8" s="22" t="n"/>
      <c r="L8" s="24" t="n"/>
      <c r="M8" s="24" t="n"/>
      <c r="N8" s="26">
        <f>IF(A8="","",IF(OR(G8&lt;&gt;"Bound",J8="",B8=""),"",IFERROR(J8-B8,"")))</f>
        <v/>
      </c>
      <c r="O8" s="17">
        <f>IF(A8="","",IF(G8="","Check status",IF(G8="Bound",IF(J8="","Check bound date",IF(OR(B8="",J8&lt;B8),"Check dates",IF(OR(M8="",M8&lt;=0),"Check written premium","Complete"))),IF(G8="Closed - Not Bound","Complete",IF(AND(H8&lt;&gt;"",B8&lt;&gt;"",H8&lt;B8),"Check dates",IF(AND(G8="Quoted",I8=""),"Check quote date",IF(H8="","Add contact date",IFERROR(IF(TODAY()-H8&gt;Assumptions!$B$4,"Review follow-up","Open"),"Check contact date"))))))))</f>
        <v/>
      </c>
    </row>
    <row r="9">
      <c r="A9" s="22" t="inlineStr">
        <is>
          <t>RF-26005</t>
        </is>
      </c>
      <c r="B9" s="41" t="n">
        <v>46252</v>
      </c>
      <c r="C9" s="22" t="inlineStr">
        <is>
          <t>Paper Moon Bicycles LLC (Fictional)</t>
        </is>
      </c>
      <c r="D9" s="22" t="inlineStr">
        <is>
          <t>Fictional Northstar Lending</t>
        </is>
      </c>
      <c r="E9" s="22" t="inlineStr">
        <is>
          <t>Jordan Sample (Fictional)</t>
        </is>
      </c>
      <c r="F9" s="22" t="inlineStr">
        <is>
          <t>Small Commercial</t>
        </is>
      </c>
      <c r="G9" s="22" t="inlineStr">
        <is>
          <t>Contacted</t>
        </is>
      </c>
      <c r="H9" s="41" t="n">
        <v>46263</v>
      </c>
      <c r="I9" s="41" t="n"/>
      <c r="J9" s="41" t="n"/>
      <c r="K9" s="22" t="n"/>
      <c r="L9" s="24" t="n">
        <v>5400</v>
      </c>
      <c r="M9" s="24" t="n"/>
      <c r="N9" s="25">
        <f>IF(A9="","",IF(OR(G9&lt;&gt;"Bound",J9="",B9=""),"",IFERROR(J9-B9,"")))</f>
        <v/>
      </c>
      <c r="O9" s="12">
        <f>IF(A9="","",IF(G9="","Check status",IF(G9="Bound",IF(J9="","Check bound date",IF(OR(B9="",J9&lt;B9),"Check dates",IF(OR(M9="",M9&lt;=0),"Check written premium","Complete"))),IF(G9="Closed - Not Bound","Complete",IF(AND(H9&lt;&gt;"",B9&lt;&gt;"",H9&lt;B9),"Check dates",IF(AND(G9="Quoted",I9=""),"Check quote date",IF(H9="","Add contact date",IFERROR(IF(TODAY()-H9&gt;Assumptions!$B$4,"Review follow-up","Open"),"Check contact date"))))))))</f>
        <v/>
      </c>
    </row>
    <row r="10">
      <c r="A10" s="22" t="inlineStr">
        <is>
          <t>RF-26006</t>
        </is>
      </c>
      <c r="B10" s="41" t="n">
        <v>46231</v>
      </c>
      <c r="C10" s="22" t="inlineStr">
        <is>
          <t>Blue Acorn Cafe LLC (Fictional)</t>
        </is>
      </c>
      <c r="D10" s="22" t="inlineStr">
        <is>
          <t>Fictional Harbor Tax Studio</t>
        </is>
      </c>
      <c r="E10" s="22" t="inlineStr">
        <is>
          <t>Morgan Demo (Fictional)</t>
        </is>
      </c>
      <c r="F10" s="22" t="inlineStr">
        <is>
          <t>Small Commercial</t>
        </is>
      </c>
      <c r="G10" s="22" t="inlineStr">
        <is>
          <t>Closed - Not Bound</t>
        </is>
      </c>
      <c r="H10" s="41" t="n">
        <v>46246</v>
      </c>
      <c r="I10" s="41" t="n">
        <v>46238</v>
      </c>
      <c r="J10" s="41" t="n"/>
      <c r="K10" s="22" t="inlineStr">
        <is>
          <t>FIC-QUOTE-2026-006</t>
        </is>
      </c>
      <c r="L10" s="24" t="n">
        <v>6200</v>
      </c>
      <c r="M10" s="24" t="n"/>
      <c r="N10" s="26">
        <f>IF(A10="","",IF(OR(G10&lt;&gt;"Bound",J10="",B10=""),"",IFERROR(J10-B10,"")))</f>
        <v/>
      </c>
      <c r="O10" s="17">
        <f>IF(A10="","",IF(G10="","Check status",IF(G10="Bound",IF(J10="","Check bound date",IF(OR(B10="",J10&lt;B10),"Check dates",IF(OR(M10="",M10&lt;=0),"Check written premium","Complete"))),IF(G10="Closed - Not Bound","Complete",IF(AND(H10&lt;&gt;"",B10&lt;&gt;"",H10&lt;B10),"Check dates",IF(AND(G10="Quoted",I10=""),"Check quote date",IF(H10="","Add contact date",IFERROR(IF(TODAY()-H10&gt;Assumptions!$B$4,"Review follow-up","Open"),"Check contact date"))))))))</f>
        <v/>
      </c>
    </row>
    <row r="11">
      <c r="A11" s="22" t="inlineStr">
        <is>
          <t>RF-26007</t>
        </is>
      </c>
      <c r="B11" s="41" t="n">
        <v>46259</v>
      </c>
      <c r="C11" s="22" t="inlineStr">
        <is>
          <t>Velvet Compass Books LLC (Fictional)</t>
        </is>
      </c>
      <c r="D11" s="22" t="inlineStr">
        <is>
          <t>Producer Network</t>
        </is>
      </c>
      <c r="E11" s="22" t="inlineStr">
        <is>
          <t>Casey Placeholder (Fictional)</t>
        </is>
      </c>
      <c r="F11" s="22" t="inlineStr">
        <is>
          <t>Small Commercial</t>
        </is>
      </c>
      <c r="G11" s="22" t="inlineStr">
        <is>
          <t>Bound</t>
        </is>
      </c>
      <c r="H11" s="41" t="n">
        <v>46266</v>
      </c>
      <c r="I11" s="41" t="n">
        <v>46262</v>
      </c>
      <c r="J11" s="41" t="n">
        <v>46267</v>
      </c>
      <c r="K11" s="22" t="inlineStr">
        <is>
          <t>FIC-POL-2026-007</t>
        </is>
      </c>
      <c r="L11" s="24" t="n">
        <v>3100</v>
      </c>
      <c r="M11" s="24" t="n">
        <v>0</v>
      </c>
      <c r="N11" s="25">
        <f>IF(A11="","",IF(OR(G11&lt;&gt;"Bound",J11="",B11=""),"",IFERROR(J11-B11,"")))</f>
        <v/>
      </c>
      <c r="O11" s="12">
        <f>IF(A11="","",IF(G11="","Check status",IF(G11="Bound",IF(J11="","Check bound date",IF(OR(B11="",J11&lt;B11),"Check dates",IF(OR(M11="",M11&lt;=0),"Check written premium","Complete"))),IF(G11="Closed - Not Bound","Complete",IF(AND(H11&lt;&gt;"",B11&lt;&gt;"",H11&lt;B11),"Check dates",IF(AND(G11="Quoted",I11=""),"Check quote date",IF(H11="","Add contact date",IFERROR(IF(TODAY()-H11&gt;Assumptions!$B$4,"Review follow-up","Open"),"Check contact date"))))))))</f>
        <v/>
      </c>
    </row>
    <row r="12">
      <c r="A12" s="22" t="inlineStr">
        <is>
          <t>RF-26008</t>
        </is>
      </c>
      <c r="B12" s="41" t="n">
        <v>46267</v>
      </c>
      <c r="C12" s="22" t="inlineStr">
        <is>
          <t>Sunny Puddle Pet Care LLC (Fictional)</t>
        </is>
      </c>
      <c r="D12" s="22" t="inlineStr">
        <is>
          <t>Social Media</t>
        </is>
      </c>
      <c r="E12" s="22" t="inlineStr">
        <is>
          <t>Avery Example (Fictional)</t>
        </is>
      </c>
      <c r="F12" s="22" t="inlineStr">
        <is>
          <t>Small Commercial</t>
        </is>
      </c>
      <c r="G12" s="22" t="inlineStr">
        <is>
          <t>Quoted</t>
        </is>
      </c>
      <c r="H12" s="41" t="n">
        <v>46274</v>
      </c>
      <c r="I12" s="41" t="n">
        <v>46274</v>
      </c>
      <c r="J12" s="41" t="n"/>
      <c r="K12" s="22" t="inlineStr">
        <is>
          <t>FIC-QUOTE-2026-008</t>
        </is>
      </c>
      <c r="L12" s="24" t="n">
        <v>2600</v>
      </c>
      <c r="M12" s="24" t="n"/>
      <c r="N12" s="26">
        <f>IF(A12="","",IF(OR(G12&lt;&gt;"Bound",J12="",B12=""),"",IFERROR(J12-B12,"")))</f>
        <v/>
      </c>
      <c r="O12" s="17">
        <f>IF(A12="","",IF(G12="","Check status",IF(G12="Bound",IF(J12="","Check bound date",IF(OR(B12="",J12&lt;B12),"Check dates",IF(OR(M12="",M12&lt;=0),"Check written premium","Complete"))),IF(G12="Closed - Not Bound","Complete",IF(AND(H12&lt;&gt;"",B12&lt;&gt;"",H12&lt;B12),"Check dates",IF(AND(G12="Quoted",I12=""),"Check quote date",IF(H12="","Add contact date",IFERROR(IF(TODAY()-H12&gt;Assumptions!$B$4,"Review follow-up","Open"),"Check contact date"))))))))</f>
        <v/>
      </c>
    </row>
    <row r="13">
      <c r="A13" s="22" t="inlineStr">
        <is>
          <t>RF-26009</t>
        </is>
      </c>
      <c r="B13" s="41" t="n">
        <v>46272</v>
      </c>
      <c r="C13" s="22" t="inlineStr">
        <is>
          <t>Marble Fox Workshop LLC (Fictional)</t>
        </is>
      </c>
      <c r="D13" s="22" t="inlineStr">
        <is>
          <t>Walk-In</t>
        </is>
      </c>
      <c r="E13" s="22" t="inlineStr">
        <is>
          <t>Jordan Sample (Fictional)</t>
        </is>
      </c>
      <c r="F13" s="22" t="inlineStr">
        <is>
          <t>Other</t>
        </is>
      </c>
      <c r="G13" s="22" t="inlineStr">
        <is>
          <t>Contacted</t>
        </is>
      </c>
      <c r="H13" s="41" t="n">
        <v>46274</v>
      </c>
      <c r="I13" s="41" t="n"/>
      <c r="J13" s="41" t="n"/>
      <c r="K13" s="22" t="n"/>
      <c r="L13" s="24" t="n">
        <v>1300</v>
      </c>
      <c r="M13" s="24" t="n"/>
      <c r="N13" s="25">
        <f>IF(A13="","",IF(OR(G13&lt;&gt;"Bound",J13="",B13=""),"",IFERROR(J13-B13,"")))</f>
        <v/>
      </c>
      <c r="O13" s="12">
        <f>IF(A13="","",IF(G13="","Check status",IF(G13="Bound",IF(J13="","Check bound date",IF(OR(B13="",J13&lt;B13),"Check dates",IF(OR(M13="",M13&lt;=0),"Check written premium","Complete"))),IF(G13="Closed - Not Bound","Complete",IF(AND(H13&lt;&gt;"",B13&lt;&gt;"",H13&lt;B13),"Check dates",IF(AND(G13="Quoted",I13=""),"Check quote date",IF(H13="","Add contact date",IFERROR(IF(TODAY()-H13&gt;Assumptions!$B$4,"Review follow-up","Open"),"Check contact date"))))))))</f>
        <v/>
      </c>
    </row>
    <row r="14">
      <c r="A14" s="22" t="inlineStr">
        <is>
          <t>RF-26010</t>
        </is>
      </c>
      <c r="B14" s="41" t="n">
        <v>46264</v>
      </c>
      <c r="C14" s="22" t="inlineStr">
        <is>
          <t>Quiet Orbit Consulting LLC (Fictional)</t>
        </is>
      </c>
      <c r="D14" s="22" t="inlineStr">
        <is>
          <t>Other</t>
        </is>
      </c>
      <c r="E14" s="22" t="inlineStr">
        <is>
          <t>Casey Placeholder (Fictional)</t>
        </is>
      </c>
      <c r="F14" s="22" t="inlineStr">
        <is>
          <t>Small Commercial</t>
        </is>
      </c>
      <c r="G14" s="22" t="inlineStr">
        <is>
          <t>Bound</t>
        </is>
      </c>
      <c r="H14" s="41" t="n">
        <v>46269</v>
      </c>
      <c r="I14" s="41" t="n">
        <v>46267</v>
      </c>
      <c r="J14" s="41" t="n">
        <v>46270</v>
      </c>
      <c r="K14" s="22" t="inlineStr">
        <is>
          <t>FIC-POL-2026-010</t>
        </is>
      </c>
      <c r="L14" s="24" t="n">
        <v>3500</v>
      </c>
      <c r="M14" s="24" t="n">
        <v>3600</v>
      </c>
      <c r="N14" s="26">
        <f>IF(A14="","",IF(OR(G14&lt;&gt;"Bound",J14="",B14=""),"",IFERROR(J14-B14,"")))</f>
        <v/>
      </c>
      <c r="O14" s="17">
        <f>IF(A14="","",IF(G14="","Check status",IF(G14="Bound",IF(J14="","Check bound date",IF(OR(B14="",J14&lt;B14),"Check dates",IF(OR(M14="",M14&lt;=0),"Check written premium","Complete"))),IF(G14="Closed - Not Bound","Complete",IF(AND(H14&lt;&gt;"",B14&lt;&gt;"",H14&lt;B14),"Check dates",IF(AND(G14="Quoted",I14=""),"Check quote date",IF(H14="","Add contact date",IFERROR(IF(TODAY()-H14&gt;Assumptions!$B$4,"Review follow-up","Open"),"Check contact date"))))))))</f>
        <v/>
      </c>
    </row>
    <row r="15">
      <c r="A15" s="22" t="n"/>
      <c r="B15" s="41" t="n"/>
      <c r="C15" s="22" t="n"/>
      <c r="D15" s="22" t="n"/>
      <c r="E15" s="22" t="n"/>
      <c r="F15" s="22" t="n"/>
      <c r="G15" s="22" t="n"/>
      <c r="H15" s="41" t="n"/>
      <c r="I15" s="41" t="n"/>
      <c r="J15" s="41" t="n"/>
      <c r="K15" s="22" t="n"/>
      <c r="L15" s="24" t="n"/>
      <c r="M15" s="24" t="n"/>
      <c r="N15" s="25">
        <f>IF(A15="","",IF(OR(G15&lt;&gt;"Bound",J15="",B15=""),"",IFERROR(J15-B15,"")))</f>
        <v/>
      </c>
      <c r="O15" s="12">
        <f>IF(A15="","",IF(G15="","Check status",IF(G15="Bound",IF(J15="","Check bound date",IF(OR(B15="",J15&lt;B15),"Check dates",IF(OR(M15="",M15&lt;=0),"Check written premium","Complete"))),IF(G15="Closed - Not Bound","Complete",IF(AND(H15&lt;&gt;"",B15&lt;&gt;"",H15&lt;B15),"Check dates",IF(AND(G15="Quoted",I15=""),"Check quote date",IF(H15="","Add contact date",IFERROR(IF(TODAY()-H15&gt;Assumptions!$B$4,"Review follow-up","Open"),"Check contact date"))))))))</f>
        <v/>
      </c>
    </row>
    <row r="16">
      <c r="A16" s="22" t="n"/>
      <c r="B16" s="41" t="n"/>
      <c r="C16" s="22" t="n"/>
      <c r="D16" s="22" t="n"/>
      <c r="E16" s="22" t="n"/>
      <c r="F16" s="22" t="n"/>
      <c r="G16" s="22" t="n"/>
      <c r="H16" s="41" t="n"/>
      <c r="I16" s="41" t="n"/>
      <c r="J16" s="41" t="n"/>
      <c r="K16" s="22" t="n"/>
      <c r="L16" s="24" t="n"/>
      <c r="M16" s="24" t="n"/>
      <c r="N16" s="26">
        <f>IF(A16="","",IF(OR(G16&lt;&gt;"Bound",J16="",B16=""),"",IFERROR(J16-B16,"")))</f>
        <v/>
      </c>
      <c r="O16" s="17">
        <f>IF(A16="","",IF(G16="","Check status",IF(G16="Bound",IF(J16="","Check bound date",IF(OR(B16="",J16&lt;B16),"Check dates",IF(OR(M16="",M16&lt;=0),"Check written premium","Complete"))),IF(G16="Closed - Not Bound","Complete",IF(AND(H16&lt;&gt;"",B16&lt;&gt;"",H16&lt;B16),"Check dates",IF(AND(G16="Quoted",I16=""),"Check quote date",IF(H16="","Add contact date",IFERROR(IF(TODAY()-H16&gt;Assumptions!$B$4,"Review follow-up","Open"),"Check contact date"))))))))</f>
        <v/>
      </c>
    </row>
    <row r="17">
      <c r="A17" s="22" t="n"/>
      <c r="B17" s="41" t="n"/>
      <c r="C17" s="22" t="n"/>
      <c r="D17" s="22" t="n"/>
      <c r="E17" s="22" t="n"/>
      <c r="F17" s="22" t="n"/>
      <c r="G17" s="22" t="n"/>
      <c r="H17" s="41" t="n"/>
      <c r="I17" s="41" t="n"/>
      <c r="J17" s="41" t="n"/>
      <c r="K17" s="22" t="n"/>
      <c r="L17" s="24" t="n"/>
      <c r="M17" s="24" t="n"/>
      <c r="N17" s="25">
        <f>IF(A17="","",IF(OR(G17&lt;&gt;"Bound",J17="",B17=""),"",IFERROR(J17-B17,"")))</f>
        <v/>
      </c>
      <c r="O17" s="12">
        <f>IF(A17="","",IF(G17="","Check status",IF(G17="Bound",IF(J17="","Check bound date",IF(OR(B17="",J17&lt;B17),"Check dates",IF(OR(M17="",M17&lt;=0),"Check written premium","Complete"))),IF(G17="Closed - Not Bound","Complete",IF(AND(H17&lt;&gt;"",B17&lt;&gt;"",H17&lt;B17),"Check dates",IF(AND(G17="Quoted",I17=""),"Check quote date",IF(H17="","Add contact date",IFERROR(IF(TODAY()-H17&gt;Assumptions!$B$4,"Review follow-up","Open"),"Check contact date"))))))))</f>
        <v/>
      </c>
    </row>
    <row r="18">
      <c r="A18" s="22" t="n"/>
      <c r="B18" s="41" t="n"/>
      <c r="C18" s="22" t="n"/>
      <c r="D18" s="22" t="n"/>
      <c r="E18" s="22" t="n"/>
      <c r="F18" s="22" t="n"/>
      <c r="G18" s="22" t="n"/>
      <c r="H18" s="41" t="n"/>
      <c r="I18" s="41" t="n"/>
      <c r="J18" s="41" t="n"/>
      <c r="K18" s="22" t="n"/>
      <c r="L18" s="24" t="n"/>
      <c r="M18" s="24" t="n"/>
      <c r="N18" s="26">
        <f>IF(A18="","",IF(OR(G18&lt;&gt;"Bound",J18="",B18=""),"",IFERROR(J18-B18,"")))</f>
        <v/>
      </c>
      <c r="O18" s="17">
        <f>IF(A18="","",IF(G18="","Check status",IF(G18="Bound",IF(J18="","Check bound date",IF(OR(B18="",J18&lt;B18),"Check dates",IF(OR(M18="",M18&lt;=0),"Check written premium","Complete"))),IF(G18="Closed - Not Bound","Complete",IF(AND(H18&lt;&gt;"",B18&lt;&gt;"",H18&lt;B18),"Check dates",IF(AND(G18="Quoted",I18=""),"Check quote date",IF(H18="","Add contact date",IFERROR(IF(TODAY()-H18&gt;Assumptions!$B$4,"Review follow-up","Open"),"Check contact date"))))))))</f>
        <v/>
      </c>
    </row>
    <row r="19">
      <c r="A19" s="22" t="n"/>
      <c r="B19" s="41" t="n"/>
      <c r="C19" s="22" t="n"/>
      <c r="D19" s="22" t="n"/>
      <c r="E19" s="22" t="n"/>
      <c r="F19" s="22" t="n"/>
      <c r="G19" s="22" t="n"/>
      <c r="H19" s="41" t="n"/>
      <c r="I19" s="41" t="n"/>
      <c r="J19" s="41" t="n"/>
      <c r="K19" s="22" t="n"/>
      <c r="L19" s="24" t="n"/>
      <c r="M19" s="24" t="n"/>
      <c r="N19" s="25">
        <f>IF(A19="","",IF(OR(G19&lt;&gt;"Bound",J19="",B19=""),"",IFERROR(J19-B19,"")))</f>
        <v/>
      </c>
      <c r="O19" s="12">
        <f>IF(A19="","",IF(G19="","Check status",IF(G19="Bound",IF(J19="","Check bound date",IF(OR(B19="",J19&lt;B19),"Check dates",IF(OR(M19="",M19&lt;=0),"Check written premium","Complete"))),IF(G19="Closed - Not Bound","Complete",IF(AND(H19&lt;&gt;"",B19&lt;&gt;"",H19&lt;B19),"Check dates",IF(AND(G19="Quoted",I19=""),"Check quote date",IF(H19="","Add contact date",IFERROR(IF(TODAY()-H19&gt;Assumptions!$B$4,"Review follow-up","Open"),"Check contact date"))))))))</f>
        <v/>
      </c>
    </row>
    <row r="20">
      <c r="A20" s="22" t="n"/>
      <c r="B20" s="41" t="n"/>
      <c r="C20" s="22" t="n"/>
      <c r="D20" s="22" t="n"/>
      <c r="E20" s="22" t="n"/>
      <c r="F20" s="22" t="n"/>
      <c r="G20" s="22" t="n"/>
      <c r="H20" s="41" t="n"/>
      <c r="I20" s="41" t="n"/>
      <c r="J20" s="41" t="n"/>
      <c r="K20" s="22" t="n"/>
      <c r="L20" s="24" t="n"/>
      <c r="M20" s="24" t="n"/>
      <c r="N20" s="26">
        <f>IF(A20="","",IF(OR(G20&lt;&gt;"Bound",J20="",B20=""),"",IFERROR(J20-B20,"")))</f>
        <v/>
      </c>
      <c r="O20" s="17">
        <f>IF(A20="","",IF(G20="","Check status",IF(G20="Bound",IF(J20="","Check bound date",IF(OR(B20="",J20&lt;B20),"Check dates",IF(OR(M20="",M20&lt;=0),"Check written premium","Complete"))),IF(G20="Closed - Not Bound","Complete",IF(AND(H20&lt;&gt;"",B20&lt;&gt;"",H20&lt;B20),"Check dates",IF(AND(G20="Quoted",I20=""),"Check quote date",IF(H20="","Add contact date",IFERROR(IF(TODAY()-H20&gt;Assumptions!$B$4,"Review follow-up","Open"),"Check contact date"))))))))</f>
        <v/>
      </c>
    </row>
    <row r="21">
      <c r="A21" s="22" t="n"/>
      <c r="B21" s="41" t="n"/>
      <c r="C21" s="22" t="n"/>
      <c r="D21" s="22" t="n"/>
      <c r="E21" s="22" t="n"/>
      <c r="F21" s="22" t="n"/>
      <c r="G21" s="22" t="n"/>
      <c r="H21" s="41" t="n"/>
      <c r="I21" s="41" t="n"/>
      <c r="J21" s="41" t="n"/>
      <c r="K21" s="22" t="n"/>
      <c r="L21" s="24" t="n"/>
      <c r="M21" s="24" t="n"/>
      <c r="N21" s="25">
        <f>IF(A21="","",IF(OR(G21&lt;&gt;"Bound",J21="",B21=""),"",IFERROR(J21-B21,"")))</f>
        <v/>
      </c>
      <c r="O21" s="12">
        <f>IF(A21="","",IF(G21="","Check status",IF(G21="Bound",IF(J21="","Check bound date",IF(OR(B21="",J21&lt;B21),"Check dates",IF(OR(M21="",M21&lt;=0),"Check written premium","Complete"))),IF(G21="Closed - Not Bound","Complete",IF(AND(H21&lt;&gt;"",B21&lt;&gt;"",H21&lt;B21),"Check dates",IF(AND(G21="Quoted",I21=""),"Check quote date",IF(H21="","Add contact date",IFERROR(IF(TODAY()-H21&gt;Assumptions!$B$4,"Review follow-up","Open"),"Check contact date"))))))))</f>
        <v/>
      </c>
    </row>
    <row r="22">
      <c r="A22" s="22" t="n"/>
      <c r="B22" s="41" t="n"/>
      <c r="C22" s="22" t="n"/>
      <c r="D22" s="22" t="n"/>
      <c r="E22" s="22" t="n"/>
      <c r="F22" s="22" t="n"/>
      <c r="G22" s="22" t="n"/>
      <c r="H22" s="41" t="n"/>
      <c r="I22" s="41" t="n"/>
      <c r="J22" s="41" t="n"/>
      <c r="K22" s="22" t="n"/>
      <c r="L22" s="24" t="n"/>
      <c r="M22" s="24" t="n"/>
      <c r="N22" s="26">
        <f>IF(A22="","",IF(OR(G22&lt;&gt;"Bound",J22="",B22=""),"",IFERROR(J22-B22,"")))</f>
        <v/>
      </c>
      <c r="O22" s="17">
        <f>IF(A22="","",IF(G22="","Check status",IF(G22="Bound",IF(J22="","Check bound date",IF(OR(B22="",J22&lt;B22),"Check dates",IF(OR(M22="",M22&lt;=0),"Check written premium","Complete"))),IF(G22="Closed - Not Bound","Complete",IF(AND(H22&lt;&gt;"",B22&lt;&gt;"",H22&lt;B22),"Check dates",IF(AND(G22="Quoted",I22=""),"Check quote date",IF(H22="","Add contact date",IFERROR(IF(TODAY()-H22&gt;Assumptions!$B$4,"Review follow-up","Open"),"Check contact date"))))))))</f>
        <v/>
      </c>
    </row>
    <row r="23">
      <c r="A23" s="22" t="n"/>
      <c r="B23" s="41" t="n"/>
      <c r="C23" s="22" t="n"/>
      <c r="D23" s="22" t="n"/>
      <c r="E23" s="22" t="n"/>
      <c r="F23" s="22" t="n"/>
      <c r="G23" s="22" t="n"/>
      <c r="H23" s="41" t="n"/>
      <c r="I23" s="41" t="n"/>
      <c r="J23" s="41" t="n"/>
      <c r="K23" s="22" t="n"/>
      <c r="L23" s="24" t="n"/>
      <c r="M23" s="24" t="n"/>
      <c r="N23" s="25">
        <f>IF(A23="","",IF(OR(G23&lt;&gt;"Bound",J23="",B23=""),"",IFERROR(J23-B23,"")))</f>
        <v/>
      </c>
      <c r="O23" s="12">
        <f>IF(A23="","",IF(G23="","Check status",IF(G23="Bound",IF(J23="","Check bound date",IF(OR(B23="",J23&lt;B23),"Check dates",IF(OR(M23="",M23&lt;=0),"Check written premium","Complete"))),IF(G23="Closed - Not Bound","Complete",IF(AND(H23&lt;&gt;"",B23&lt;&gt;"",H23&lt;B23),"Check dates",IF(AND(G23="Quoted",I23=""),"Check quote date",IF(H23="","Add contact date",IFERROR(IF(TODAY()-H23&gt;Assumptions!$B$4,"Review follow-up","Open"),"Check contact date"))))))))</f>
        <v/>
      </c>
    </row>
    <row r="24">
      <c r="A24" s="22" t="n"/>
      <c r="B24" s="41" t="n"/>
      <c r="C24" s="22" t="n"/>
      <c r="D24" s="22" t="n"/>
      <c r="E24" s="22" t="n"/>
      <c r="F24" s="22" t="n"/>
      <c r="G24" s="22" t="n"/>
      <c r="H24" s="41" t="n"/>
      <c r="I24" s="41" t="n"/>
      <c r="J24" s="41" t="n"/>
      <c r="K24" s="22" t="n"/>
      <c r="L24" s="24" t="n"/>
      <c r="M24" s="24" t="n"/>
      <c r="N24" s="26">
        <f>IF(A24="","",IF(OR(G24&lt;&gt;"Bound",J24="",B24=""),"",IFERROR(J24-B24,"")))</f>
        <v/>
      </c>
      <c r="O24" s="17">
        <f>IF(A24="","",IF(G24="","Check status",IF(G24="Bound",IF(J24="","Check bound date",IF(OR(B24="",J24&lt;B24),"Check dates",IF(OR(M24="",M24&lt;=0),"Check written premium","Complete"))),IF(G24="Closed - Not Bound","Complete",IF(AND(H24&lt;&gt;"",B24&lt;&gt;"",H24&lt;B24),"Check dates",IF(AND(G24="Quoted",I24=""),"Check quote date",IF(H24="","Add contact date",IFERROR(IF(TODAY()-H24&gt;Assumptions!$B$4,"Review follow-up","Open"),"Check contact date"))))))))</f>
        <v/>
      </c>
    </row>
    <row r="25">
      <c r="A25" s="22" t="n"/>
      <c r="B25" s="41" t="n"/>
      <c r="C25" s="22" t="n"/>
      <c r="D25" s="22" t="n"/>
      <c r="E25" s="22" t="n"/>
      <c r="F25" s="22" t="n"/>
      <c r="G25" s="22" t="n"/>
      <c r="H25" s="41" t="n"/>
      <c r="I25" s="41" t="n"/>
      <c r="J25" s="41" t="n"/>
      <c r="K25" s="22" t="n"/>
      <c r="L25" s="24" t="n"/>
      <c r="M25" s="24" t="n"/>
      <c r="N25" s="25">
        <f>IF(A25="","",IF(OR(G25&lt;&gt;"Bound",J25="",B25=""),"",IFERROR(J25-B25,"")))</f>
        <v/>
      </c>
      <c r="O25" s="12">
        <f>IF(A25="","",IF(G25="","Check status",IF(G25="Bound",IF(J25="","Check bound date",IF(OR(B25="",J25&lt;B25),"Check dates",IF(OR(M25="",M25&lt;=0),"Check written premium","Complete"))),IF(G25="Closed - Not Bound","Complete",IF(AND(H25&lt;&gt;"",B25&lt;&gt;"",H25&lt;B25),"Check dates",IF(AND(G25="Quoted",I25=""),"Check quote date",IF(H25="","Add contact date",IFERROR(IF(TODAY()-H25&gt;Assumptions!$B$4,"Review follow-up","Open"),"Check contact date"))))))))</f>
        <v/>
      </c>
    </row>
    <row r="26">
      <c r="A26" s="22" t="n"/>
      <c r="B26" s="41" t="n"/>
      <c r="C26" s="22" t="n"/>
      <c r="D26" s="22" t="n"/>
      <c r="E26" s="22" t="n"/>
      <c r="F26" s="22" t="n"/>
      <c r="G26" s="22" t="n"/>
      <c r="H26" s="41" t="n"/>
      <c r="I26" s="41" t="n"/>
      <c r="J26" s="41" t="n"/>
      <c r="K26" s="22" t="n"/>
      <c r="L26" s="24" t="n"/>
      <c r="M26" s="24" t="n"/>
      <c r="N26" s="26">
        <f>IF(A26="","",IF(OR(G26&lt;&gt;"Bound",J26="",B26=""),"",IFERROR(J26-B26,"")))</f>
        <v/>
      </c>
      <c r="O26" s="17">
        <f>IF(A26="","",IF(G26="","Check status",IF(G26="Bound",IF(J26="","Check bound date",IF(OR(B26="",J26&lt;B26),"Check dates",IF(OR(M26="",M26&lt;=0),"Check written premium","Complete"))),IF(G26="Closed - Not Bound","Complete",IF(AND(H26&lt;&gt;"",B26&lt;&gt;"",H26&lt;B26),"Check dates",IF(AND(G26="Quoted",I26=""),"Check quote date",IF(H26="","Add contact date",IFERROR(IF(TODAY()-H26&gt;Assumptions!$B$4,"Review follow-up","Open"),"Check contact date"))))))))</f>
        <v/>
      </c>
    </row>
    <row r="27">
      <c r="A27" s="22" t="n"/>
      <c r="B27" s="41" t="n"/>
      <c r="C27" s="22" t="n"/>
      <c r="D27" s="22" t="n"/>
      <c r="E27" s="22" t="n"/>
      <c r="F27" s="22" t="n"/>
      <c r="G27" s="22" t="n"/>
      <c r="H27" s="41" t="n"/>
      <c r="I27" s="41" t="n"/>
      <c r="J27" s="41" t="n"/>
      <c r="K27" s="22" t="n"/>
      <c r="L27" s="24" t="n"/>
      <c r="M27" s="24" t="n"/>
      <c r="N27" s="25">
        <f>IF(A27="","",IF(OR(G27&lt;&gt;"Bound",J27="",B27=""),"",IFERROR(J27-B27,"")))</f>
        <v/>
      </c>
      <c r="O27" s="12">
        <f>IF(A27="","",IF(G27="","Check status",IF(G27="Bound",IF(J27="","Check bound date",IF(OR(B27="",J27&lt;B27),"Check dates",IF(OR(M27="",M27&lt;=0),"Check written premium","Complete"))),IF(G27="Closed - Not Bound","Complete",IF(AND(H27&lt;&gt;"",B27&lt;&gt;"",H27&lt;B27),"Check dates",IF(AND(G27="Quoted",I27=""),"Check quote date",IF(H27="","Add contact date",IFERROR(IF(TODAY()-H27&gt;Assumptions!$B$4,"Review follow-up","Open"),"Check contact date"))))))))</f>
        <v/>
      </c>
    </row>
    <row r="28">
      <c r="A28" s="22" t="n"/>
      <c r="B28" s="41" t="n"/>
      <c r="C28" s="22" t="n"/>
      <c r="D28" s="22" t="n"/>
      <c r="E28" s="22" t="n"/>
      <c r="F28" s="22" t="n"/>
      <c r="G28" s="22" t="n"/>
      <c r="H28" s="41" t="n"/>
      <c r="I28" s="41" t="n"/>
      <c r="J28" s="41" t="n"/>
      <c r="K28" s="22" t="n"/>
      <c r="L28" s="24" t="n"/>
      <c r="M28" s="24" t="n"/>
      <c r="N28" s="26">
        <f>IF(A28="","",IF(OR(G28&lt;&gt;"Bound",J28="",B28=""),"",IFERROR(J28-B28,"")))</f>
        <v/>
      </c>
      <c r="O28" s="17">
        <f>IF(A28="","",IF(G28="","Check status",IF(G28="Bound",IF(J28="","Check bound date",IF(OR(B28="",J28&lt;B28),"Check dates",IF(OR(M28="",M28&lt;=0),"Check written premium","Complete"))),IF(G28="Closed - Not Bound","Complete",IF(AND(H28&lt;&gt;"",B28&lt;&gt;"",H28&lt;B28),"Check dates",IF(AND(G28="Quoted",I28=""),"Check quote date",IF(H28="","Add contact date",IFERROR(IF(TODAY()-H28&gt;Assumptions!$B$4,"Review follow-up","Open"),"Check contact date"))))))))</f>
        <v/>
      </c>
    </row>
    <row r="29">
      <c r="A29" s="22" t="n"/>
      <c r="B29" s="41" t="n"/>
      <c r="C29" s="22" t="n"/>
      <c r="D29" s="22" t="n"/>
      <c r="E29" s="22" t="n"/>
      <c r="F29" s="22" t="n"/>
      <c r="G29" s="22" t="n"/>
      <c r="H29" s="41" t="n"/>
      <c r="I29" s="41" t="n"/>
      <c r="J29" s="41" t="n"/>
      <c r="K29" s="22" t="n"/>
      <c r="L29" s="24" t="n"/>
      <c r="M29" s="24" t="n"/>
      <c r="N29" s="25">
        <f>IF(A29="","",IF(OR(G29&lt;&gt;"Bound",J29="",B29=""),"",IFERROR(J29-B29,"")))</f>
        <v/>
      </c>
      <c r="O29" s="12">
        <f>IF(A29="","",IF(G29="","Check status",IF(G29="Bound",IF(J29="","Check bound date",IF(OR(B29="",J29&lt;B29),"Check dates",IF(OR(M29="",M29&lt;=0),"Check written premium","Complete"))),IF(G29="Closed - Not Bound","Complete",IF(AND(H29&lt;&gt;"",B29&lt;&gt;"",H29&lt;B29),"Check dates",IF(AND(G29="Quoted",I29=""),"Check quote date",IF(H29="","Add contact date",IFERROR(IF(TODAY()-H29&gt;Assumptions!$B$4,"Review follow-up","Open"),"Check contact date"))))))))</f>
        <v/>
      </c>
    </row>
    <row r="30">
      <c r="A30" s="22" t="n"/>
      <c r="B30" s="41" t="n"/>
      <c r="C30" s="22" t="n"/>
      <c r="D30" s="22" t="n"/>
      <c r="E30" s="22" t="n"/>
      <c r="F30" s="22" t="n"/>
      <c r="G30" s="22" t="n"/>
      <c r="H30" s="41" t="n"/>
      <c r="I30" s="41" t="n"/>
      <c r="J30" s="41" t="n"/>
      <c r="K30" s="22" t="n"/>
      <c r="L30" s="24" t="n"/>
      <c r="M30" s="24" t="n"/>
      <c r="N30" s="26">
        <f>IF(A30="","",IF(OR(G30&lt;&gt;"Bound",J30="",B30=""),"",IFERROR(J30-B30,"")))</f>
        <v/>
      </c>
      <c r="O30" s="17">
        <f>IF(A30="","",IF(G30="","Check status",IF(G30="Bound",IF(J30="","Check bound date",IF(OR(B30="",J30&lt;B30),"Check dates",IF(OR(M30="",M30&lt;=0),"Check written premium","Complete"))),IF(G30="Closed - Not Bound","Complete",IF(AND(H30&lt;&gt;"",B30&lt;&gt;"",H30&lt;B30),"Check dates",IF(AND(G30="Quoted",I30=""),"Check quote date",IF(H30="","Add contact date",IFERROR(IF(TODAY()-H30&gt;Assumptions!$B$4,"Review follow-up","Open"),"Check contact date"))))))))</f>
        <v/>
      </c>
    </row>
    <row r="31">
      <c r="A31" s="22" t="n"/>
      <c r="B31" s="41" t="n"/>
      <c r="C31" s="22" t="n"/>
      <c r="D31" s="22" t="n"/>
      <c r="E31" s="22" t="n"/>
      <c r="F31" s="22" t="n"/>
      <c r="G31" s="22" t="n"/>
      <c r="H31" s="41" t="n"/>
      <c r="I31" s="41" t="n"/>
      <c r="J31" s="41" t="n"/>
      <c r="K31" s="22" t="n"/>
      <c r="L31" s="24" t="n"/>
      <c r="M31" s="24" t="n"/>
      <c r="N31" s="25">
        <f>IF(A31="","",IF(OR(G31&lt;&gt;"Bound",J31="",B31=""),"",IFERROR(J31-B31,"")))</f>
        <v/>
      </c>
      <c r="O31" s="12">
        <f>IF(A31="","",IF(G31="","Check status",IF(G31="Bound",IF(J31="","Check bound date",IF(OR(B31="",J31&lt;B31),"Check dates",IF(OR(M31="",M31&lt;=0),"Check written premium","Complete"))),IF(G31="Closed - Not Bound","Complete",IF(AND(H31&lt;&gt;"",B31&lt;&gt;"",H31&lt;B31),"Check dates",IF(AND(G31="Quoted",I31=""),"Check quote date",IF(H31="","Add contact date",IFERROR(IF(TODAY()-H31&gt;Assumptions!$B$4,"Review follow-up","Open"),"Check contact date"))))))))</f>
        <v/>
      </c>
    </row>
    <row r="32">
      <c r="A32" s="22" t="n"/>
      <c r="B32" s="41" t="n"/>
      <c r="C32" s="22" t="n"/>
      <c r="D32" s="22" t="n"/>
      <c r="E32" s="22" t="n"/>
      <c r="F32" s="22" t="n"/>
      <c r="G32" s="22" t="n"/>
      <c r="H32" s="41" t="n"/>
      <c r="I32" s="41" t="n"/>
      <c r="J32" s="41" t="n"/>
      <c r="K32" s="22" t="n"/>
      <c r="L32" s="24" t="n"/>
      <c r="M32" s="24" t="n"/>
      <c r="N32" s="26">
        <f>IF(A32="","",IF(OR(G32&lt;&gt;"Bound",J32="",B32=""),"",IFERROR(J32-B32,"")))</f>
        <v/>
      </c>
      <c r="O32" s="17">
        <f>IF(A32="","",IF(G32="","Check status",IF(G32="Bound",IF(J32="","Check bound date",IF(OR(B32="",J32&lt;B32),"Check dates",IF(OR(M32="",M32&lt;=0),"Check written premium","Complete"))),IF(G32="Closed - Not Bound","Complete",IF(AND(H32&lt;&gt;"",B32&lt;&gt;"",H32&lt;B32),"Check dates",IF(AND(G32="Quoted",I32=""),"Check quote date",IF(H32="","Add contact date",IFERROR(IF(TODAY()-H32&gt;Assumptions!$B$4,"Review follow-up","Open"),"Check contact date"))))))))</f>
        <v/>
      </c>
    </row>
    <row r="33">
      <c r="A33" s="22" t="n"/>
      <c r="B33" s="41" t="n"/>
      <c r="C33" s="22" t="n"/>
      <c r="D33" s="22" t="n"/>
      <c r="E33" s="22" t="n"/>
      <c r="F33" s="22" t="n"/>
      <c r="G33" s="22" t="n"/>
      <c r="H33" s="41" t="n"/>
      <c r="I33" s="41" t="n"/>
      <c r="J33" s="41" t="n"/>
      <c r="K33" s="22" t="n"/>
      <c r="L33" s="24" t="n"/>
      <c r="M33" s="24" t="n"/>
      <c r="N33" s="25">
        <f>IF(A33="","",IF(OR(G33&lt;&gt;"Bound",J33="",B33=""),"",IFERROR(J33-B33,"")))</f>
        <v/>
      </c>
      <c r="O33" s="12">
        <f>IF(A33="","",IF(G33="","Check status",IF(G33="Bound",IF(J33="","Check bound date",IF(OR(B33="",J33&lt;B33),"Check dates",IF(OR(M33="",M33&lt;=0),"Check written premium","Complete"))),IF(G33="Closed - Not Bound","Complete",IF(AND(H33&lt;&gt;"",B33&lt;&gt;"",H33&lt;B33),"Check dates",IF(AND(G33="Quoted",I33=""),"Check quote date",IF(H33="","Add contact date",IFERROR(IF(TODAY()-H33&gt;Assumptions!$B$4,"Review follow-up","Open"),"Check contact date"))))))))</f>
        <v/>
      </c>
    </row>
    <row r="34">
      <c r="A34" s="22" t="n"/>
      <c r="B34" s="41" t="n"/>
      <c r="C34" s="22" t="n"/>
      <c r="D34" s="22" t="n"/>
      <c r="E34" s="22" t="n"/>
      <c r="F34" s="22" t="n"/>
      <c r="G34" s="22" t="n"/>
      <c r="H34" s="41" t="n"/>
      <c r="I34" s="41" t="n"/>
      <c r="J34" s="41" t="n"/>
      <c r="K34" s="22" t="n"/>
      <c r="L34" s="24" t="n"/>
      <c r="M34" s="24" t="n"/>
      <c r="N34" s="26">
        <f>IF(A34="","",IF(OR(G34&lt;&gt;"Bound",J34="",B34=""),"",IFERROR(J34-B34,"")))</f>
        <v/>
      </c>
      <c r="O34" s="17">
        <f>IF(A34="","",IF(G34="","Check status",IF(G34="Bound",IF(J34="","Check bound date",IF(OR(B34="",J34&lt;B34),"Check dates",IF(OR(M34="",M34&lt;=0),"Check written premium","Complete"))),IF(G34="Closed - Not Bound","Complete",IF(AND(H34&lt;&gt;"",B34&lt;&gt;"",H34&lt;B34),"Check dates",IF(AND(G34="Quoted",I34=""),"Check quote date",IF(H34="","Add contact date",IFERROR(IF(TODAY()-H34&gt;Assumptions!$B$4,"Review follow-up","Open"),"Check contact date"))))))))</f>
        <v/>
      </c>
    </row>
    <row r="35">
      <c r="A35" s="22" t="n"/>
      <c r="B35" s="41" t="n"/>
      <c r="C35" s="22" t="n"/>
      <c r="D35" s="22" t="n"/>
      <c r="E35" s="22" t="n"/>
      <c r="F35" s="22" t="n"/>
      <c r="G35" s="22" t="n"/>
      <c r="H35" s="41" t="n"/>
      <c r="I35" s="41" t="n"/>
      <c r="J35" s="41" t="n"/>
      <c r="K35" s="22" t="n"/>
      <c r="L35" s="24" t="n"/>
      <c r="M35" s="24" t="n"/>
      <c r="N35" s="25">
        <f>IF(A35="","",IF(OR(G35&lt;&gt;"Bound",J35="",B35=""),"",IFERROR(J35-B35,"")))</f>
        <v/>
      </c>
      <c r="O35" s="12">
        <f>IF(A35="","",IF(G35="","Check status",IF(G35="Bound",IF(J35="","Check bound date",IF(OR(B35="",J35&lt;B35),"Check dates",IF(OR(M35="",M35&lt;=0),"Check written premium","Complete"))),IF(G35="Closed - Not Bound","Complete",IF(AND(H35&lt;&gt;"",B35&lt;&gt;"",H35&lt;B35),"Check dates",IF(AND(G35="Quoted",I35=""),"Check quote date",IF(H35="","Add contact date",IFERROR(IF(TODAY()-H35&gt;Assumptions!$B$4,"Review follow-up","Open"),"Check contact date"))))))))</f>
        <v/>
      </c>
    </row>
    <row r="36">
      <c r="A36" s="22" t="n"/>
      <c r="B36" s="41" t="n"/>
      <c r="C36" s="22" t="n"/>
      <c r="D36" s="22" t="n"/>
      <c r="E36" s="22" t="n"/>
      <c r="F36" s="22" t="n"/>
      <c r="G36" s="22" t="n"/>
      <c r="H36" s="41" t="n"/>
      <c r="I36" s="41" t="n"/>
      <c r="J36" s="41" t="n"/>
      <c r="K36" s="22" t="n"/>
      <c r="L36" s="24" t="n"/>
      <c r="M36" s="24" t="n"/>
      <c r="N36" s="26">
        <f>IF(A36="","",IF(OR(G36&lt;&gt;"Bound",J36="",B36=""),"",IFERROR(J36-B36,"")))</f>
        <v/>
      </c>
      <c r="O36" s="17">
        <f>IF(A36="","",IF(G36="","Check status",IF(G36="Bound",IF(J36="","Check bound date",IF(OR(B36="",J36&lt;B36),"Check dates",IF(OR(M36="",M36&lt;=0),"Check written premium","Complete"))),IF(G36="Closed - Not Bound","Complete",IF(AND(H36&lt;&gt;"",B36&lt;&gt;"",H36&lt;B36),"Check dates",IF(AND(G36="Quoted",I36=""),"Check quote date",IF(H36="","Add contact date",IFERROR(IF(TODAY()-H36&gt;Assumptions!$B$4,"Review follow-up","Open"),"Check contact date"))))))))</f>
        <v/>
      </c>
    </row>
    <row r="37">
      <c r="A37" s="22" t="n"/>
      <c r="B37" s="41" t="n"/>
      <c r="C37" s="22" t="n"/>
      <c r="D37" s="22" t="n"/>
      <c r="E37" s="22" t="n"/>
      <c r="F37" s="22" t="n"/>
      <c r="G37" s="22" t="n"/>
      <c r="H37" s="41" t="n"/>
      <c r="I37" s="41" t="n"/>
      <c r="J37" s="41" t="n"/>
      <c r="K37" s="22" t="n"/>
      <c r="L37" s="24" t="n"/>
      <c r="M37" s="24" t="n"/>
      <c r="N37" s="25">
        <f>IF(A37="","",IF(OR(G37&lt;&gt;"Bound",J37="",B37=""),"",IFERROR(J37-B37,"")))</f>
        <v/>
      </c>
      <c r="O37" s="12">
        <f>IF(A37="","",IF(G37="","Check status",IF(G37="Bound",IF(J37="","Check bound date",IF(OR(B37="",J37&lt;B37),"Check dates",IF(OR(M37="",M37&lt;=0),"Check written premium","Complete"))),IF(G37="Closed - Not Bound","Complete",IF(AND(H37&lt;&gt;"",B37&lt;&gt;"",H37&lt;B37),"Check dates",IF(AND(G37="Quoted",I37=""),"Check quote date",IF(H37="","Add contact date",IFERROR(IF(TODAY()-H37&gt;Assumptions!$B$4,"Review follow-up","Open"),"Check contact date"))))))))</f>
        <v/>
      </c>
    </row>
    <row r="38">
      <c r="A38" s="22" t="n"/>
      <c r="B38" s="41" t="n"/>
      <c r="C38" s="22" t="n"/>
      <c r="D38" s="22" t="n"/>
      <c r="E38" s="22" t="n"/>
      <c r="F38" s="22" t="n"/>
      <c r="G38" s="22" t="n"/>
      <c r="H38" s="41" t="n"/>
      <c r="I38" s="41" t="n"/>
      <c r="J38" s="41" t="n"/>
      <c r="K38" s="22" t="n"/>
      <c r="L38" s="24" t="n"/>
      <c r="M38" s="24" t="n"/>
      <c r="N38" s="26">
        <f>IF(A38="","",IF(OR(G38&lt;&gt;"Bound",J38="",B38=""),"",IFERROR(J38-B38,"")))</f>
        <v/>
      </c>
      <c r="O38" s="17">
        <f>IF(A38="","",IF(G38="","Check status",IF(G38="Bound",IF(J38="","Check bound date",IF(OR(B38="",J38&lt;B38),"Check dates",IF(OR(M38="",M38&lt;=0),"Check written premium","Complete"))),IF(G38="Closed - Not Bound","Complete",IF(AND(H38&lt;&gt;"",B38&lt;&gt;"",H38&lt;B38),"Check dates",IF(AND(G38="Quoted",I38=""),"Check quote date",IF(H38="","Add contact date",IFERROR(IF(TODAY()-H38&gt;Assumptions!$B$4,"Review follow-up","Open"),"Check contact date"))))))))</f>
        <v/>
      </c>
    </row>
    <row r="39">
      <c r="A39" s="22" t="n"/>
      <c r="B39" s="41" t="n"/>
      <c r="C39" s="22" t="n"/>
      <c r="D39" s="22" t="n"/>
      <c r="E39" s="22" t="n"/>
      <c r="F39" s="22" t="n"/>
      <c r="G39" s="22" t="n"/>
      <c r="H39" s="41" t="n"/>
      <c r="I39" s="41" t="n"/>
      <c r="J39" s="41" t="n"/>
      <c r="K39" s="22" t="n"/>
      <c r="L39" s="24" t="n"/>
      <c r="M39" s="24" t="n"/>
      <c r="N39" s="25">
        <f>IF(A39="","",IF(OR(G39&lt;&gt;"Bound",J39="",B39=""),"",IFERROR(J39-B39,"")))</f>
        <v/>
      </c>
      <c r="O39" s="12">
        <f>IF(A39="","",IF(G39="","Check status",IF(G39="Bound",IF(J39="","Check bound date",IF(OR(B39="",J39&lt;B39),"Check dates",IF(OR(M39="",M39&lt;=0),"Check written premium","Complete"))),IF(G39="Closed - Not Bound","Complete",IF(AND(H39&lt;&gt;"",B39&lt;&gt;"",H39&lt;B39),"Check dates",IF(AND(G39="Quoted",I39=""),"Check quote date",IF(H39="","Add contact date",IFERROR(IF(TODAY()-H39&gt;Assumptions!$B$4,"Review follow-up","Open"),"Check contact date"))))))))</f>
        <v/>
      </c>
    </row>
    <row r="40">
      <c r="A40" s="22" t="n"/>
      <c r="B40" s="41" t="n"/>
      <c r="C40" s="22" t="n"/>
      <c r="D40" s="22" t="n"/>
      <c r="E40" s="22" t="n"/>
      <c r="F40" s="22" t="n"/>
      <c r="G40" s="22" t="n"/>
      <c r="H40" s="41" t="n"/>
      <c r="I40" s="41" t="n"/>
      <c r="J40" s="41" t="n"/>
      <c r="K40" s="22" t="n"/>
      <c r="L40" s="24" t="n"/>
      <c r="M40" s="24" t="n"/>
      <c r="N40" s="26">
        <f>IF(A40="","",IF(OR(G40&lt;&gt;"Bound",J40="",B40=""),"",IFERROR(J40-B40,"")))</f>
        <v/>
      </c>
      <c r="O40" s="17">
        <f>IF(A40="","",IF(G40="","Check status",IF(G40="Bound",IF(J40="","Check bound date",IF(OR(B40="",J40&lt;B40),"Check dates",IF(OR(M40="",M40&lt;=0),"Check written premium","Complete"))),IF(G40="Closed - Not Bound","Complete",IF(AND(H40&lt;&gt;"",B40&lt;&gt;"",H40&lt;B40),"Check dates",IF(AND(G40="Quoted",I40=""),"Check quote date",IF(H40="","Add contact date",IFERROR(IF(TODAY()-H40&gt;Assumptions!$B$4,"Review follow-up","Open"),"Check contact date"))))))))</f>
        <v/>
      </c>
    </row>
    <row r="41">
      <c r="A41" s="22" t="n"/>
      <c r="B41" s="41" t="n"/>
      <c r="C41" s="22" t="n"/>
      <c r="D41" s="22" t="n"/>
      <c r="E41" s="22" t="n"/>
      <c r="F41" s="22" t="n"/>
      <c r="G41" s="22" t="n"/>
      <c r="H41" s="41" t="n"/>
      <c r="I41" s="41" t="n"/>
      <c r="J41" s="41" t="n"/>
      <c r="K41" s="22" t="n"/>
      <c r="L41" s="24" t="n"/>
      <c r="M41" s="24" t="n"/>
      <c r="N41" s="25">
        <f>IF(A41="","",IF(OR(G41&lt;&gt;"Bound",J41="",B41=""),"",IFERROR(J41-B41,"")))</f>
        <v/>
      </c>
      <c r="O41" s="12">
        <f>IF(A41="","",IF(G41="","Check status",IF(G41="Bound",IF(J41="","Check bound date",IF(OR(B41="",J41&lt;B41),"Check dates",IF(OR(M41="",M41&lt;=0),"Check written premium","Complete"))),IF(G41="Closed - Not Bound","Complete",IF(AND(H41&lt;&gt;"",B41&lt;&gt;"",H41&lt;B41),"Check dates",IF(AND(G41="Quoted",I41=""),"Check quote date",IF(H41="","Add contact date",IFERROR(IF(TODAY()-H41&gt;Assumptions!$B$4,"Review follow-up","Open"),"Check contact date"))))))))</f>
        <v/>
      </c>
    </row>
    <row r="42">
      <c r="A42" s="22" t="n"/>
      <c r="B42" s="41" t="n"/>
      <c r="C42" s="22" t="n"/>
      <c r="D42" s="22" t="n"/>
      <c r="E42" s="22" t="n"/>
      <c r="F42" s="22" t="n"/>
      <c r="G42" s="22" t="n"/>
      <c r="H42" s="41" t="n"/>
      <c r="I42" s="41" t="n"/>
      <c r="J42" s="41" t="n"/>
      <c r="K42" s="22" t="n"/>
      <c r="L42" s="24" t="n"/>
      <c r="M42" s="24" t="n"/>
      <c r="N42" s="26">
        <f>IF(A42="","",IF(OR(G42&lt;&gt;"Bound",J42="",B42=""),"",IFERROR(J42-B42,"")))</f>
        <v/>
      </c>
      <c r="O42" s="17">
        <f>IF(A42="","",IF(G42="","Check status",IF(G42="Bound",IF(J42="","Check bound date",IF(OR(B42="",J42&lt;B42),"Check dates",IF(OR(M42="",M42&lt;=0),"Check written premium","Complete"))),IF(G42="Closed - Not Bound","Complete",IF(AND(H42&lt;&gt;"",B42&lt;&gt;"",H42&lt;B42),"Check dates",IF(AND(G42="Quoted",I42=""),"Check quote date",IF(H42="","Add contact date",IFERROR(IF(TODAY()-H42&gt;Assumptions!$B$4,"Review follow-up","Open"),"Check contact date"))))))))</f>
        <v/>
      </c>
    </row>
    <row r="43">
      <c r="A43" s="22" t="n"/>
      <c r="B43" s="41" t="n"/>
      <c r="C43" s="22" t="n"/>
      <c r="D43" s="22" t="n"/>
      <c r="E43" s="22" t="n"/>
      <c r="F43" s="22" t="n"/>
      <c r="G43" s="22" t="n"/>
      <c r="H43" s="41" t="n"/>
      <c r="I43" s="41" t="n"/>
      <c r="J43" s="41" t="n"/>
      <c r="K43" s="22" t="n"/>
      <c r="L43" s="24" t="n"/>
      <c r="M43" s="24" t="n"/>
      <c r="N43" s="25">
        <f>IF(A43="","",IF(OR(G43&lt;&gt;"Bound",J43="",B43=""),"",IFERROR(J43-B43,"")))</f>
        <v/>
      </c>
      <c r="O43" s="12">
        <f>IF(A43="","",IF(G43="","Check status",IF(G43="Bound",IF(J43="","Check bound date",IF(OR(B43="",J43&lt;B43),"Check dates",IF(OR(M43="",M43&lt;=0),"Check written premium","Complete"))),IF(G43="Closed - Not Bound","Complete",IF(AND(H43&lt;&gt;"",B43&lt;&gt;"",H43&lt;B43),"Check dates",IF(AND(G43="Quoted",I43=""),"Check quote date",IF(H43="","Add contact date",IFERROR(IF(TODAY()-H43&gt;Assumptions!$B$4,"Review follow-up","Open"),"Check contact date"))))))))</f>
        <v/>
      </c>
    </row>
    <row r="44">
      <c r="A44" s="22" t="n"/>
      <c r="B44" s="41" t="n"/>
      <c r="C44" s="22" t="n"/>
      <c r="D44" s="22" t="n"/>
      <c r="E44" s="22" t="n"/>
      <c r="F44" s="22" t="n"/>
      <c r="G44" s="22" t="n"/>
      <c r="H44" s="41" t="n"/>
      <c r="I44" s="41" t="n"/>
      <c r="J44" s="41" t="n"/>
      <c r="K44" s="22" t="n"/>
      <c r="L44" s="24" t="n"/>
      <c r="M44" s="24" t="n"/>
      <c r="N44" s="26">
        <f>IF(A44="","",IF(OR(G44&lt;&gt;"Bound",J44="",B44=""),"",IFERROR(J44-B44,"")))</f>
        <v/>
      </c>
      <c r="O44" s="17">
        <f>IF(A44="","",IF(G44="","Check status",IF(G44="Bound",IF(J44="","Check bound date",IF(OR(B44="",J44&lt;B44),"Check dates",IF(OR(M44="",M44&lt;=0),"Check written premium","Complete"))),IF(G44="Closed - Not Bound","Complete",IF(AND(H44&lt;&gt;"",B44&lt;&gt;"",H44&lt;B44),"Check dates",IF(AND(G44="Quoted",I44=""),"Check quote date",IF(H44="","Add contact date",IFERROR(IF(TODAY()-H44&gt;Assumptions!$B$4,"Review follow-up","Open"),"Check contact date"))))))))</f>
        <v/>
      </c>
    </row>
    <row r="45">
      <c r="A45" s="22" t="n"/>
      <c r="B45" s="41" t="n"/>
      <c r="C45" s="22" t="n"/>
      <c r="D45" s="22" t="n"/>
      <c r="E45" s="22" t="n"/>
      <c r="F45" s="22" t="n"/>
      <c r="G45" s="22" t="n"/>
      <c r="H45" s="41" t="n"/>
      <c r="I45" s="41" t="n"/>
      <c r="J45" s="41" t="n"/>
      <c r="K45" s="22" t="n"/>
      <c r="L45" s="24" t="n"/>
      <c r="M45" s="24" t="n"/>
      <c r="N45" s="25">
        <f>IF(A45="","",IF(OR(G45&lt;&gt;"Bound",J45="",B45=""),"",IFERROR(J45-B45,"")))</f>
        <v/>
      </c>
      <c r="O45" s="12">
        <f>IF(A45="","",IF(G45="","Check status",IF(G45="Bound",IF(J45="","Check bound date",IF(OR(B45="",J45&lt;B45),"Check dates",IF(OR(M45="",M45&lt;=0),"Check written premium","Complete"))),IF(G45="Closed - Not Bound","Complete",IF(AND(H45&lt;&gt;"",B45&lt;&gt;"",H45&lt;B45),"Check dates",IF(AND(G45="Quoted",I45=""),"Check quote date",IF(H45="","Add contact date",IFERROR(IF(TODAY()-H45&gt;Assumptions!$B$4,"Review follow-up","Open"),"Check contact date"))))))))</f>
        <v/>
      </c>
    </row>
    <row r="46">
      <c r="A46" s="22" t="n"/>
      <c r="B46" s="41" t="n"/>
      <c r="C46" s="22" t="n"/>
      <c r="D46" s="22" t="n"/>
      <c r="E46" s="22" t="n"/>
      <c r="F46" s="22" t="n"/>
      <c r="G46" s="22" t="n"/>
      <c r="H46" s="41" t="n"/>
      <c r="I46" s="41" t="n"/>
      <c r="J46" s="41" t="n"/>
      <c r="K46" s="22" t="n"/>
      <c r="L46" s="24" t="n"/>
      <c r="M46" s="24" t="n"/>
      <c r="N46" s="26">
        <f>IF(A46="","",IF(OR(G46&lt;&gt;"Bound",J46="",B46=""),"",IFERROR(J46-B46,"")))</f>
        <v/>
      </c>
      <c r="O46" s="17">
        <f>IF(A46="","",IF(G46="","Check status",IF(G46="Bound",IF(J46="","Check bound date",IF(OR(B46="",J46&lt;B46),"Check dates",IF(OR(M46="",M46&lt;=0),"Check written premium","Complete"))),IF(G46="Closed - Not Bound","Complete",IF(AND(H46&lt;&gt;"",B46&lt;&gt;"",H46&lt;B46),"Check dates",IF(AND(G46="Quoted",I46=""),"Check quote date",IF(H46="","Add contact date",IFERROR(IF(TODAY()-H46&gt;Assumptions!$B$4,"Review follow-up","Open"),"Check contact date"))))))))</f>
        <v/>
      </c>
    </row>
    <row r="47">
      <c r="A47" s="22" t="n"/>
      <c r="B47" s="41" t="n"/>
      <c r="C47" s="22" t="n"/>
      <c r="D47" s="22" t="n"/>
      <c r="E47" s="22" t="n"/>
      <c r="F47" s="22" t="n"/>
      <c r="G47" s="22" t="n"/>
      <c r="H47" s="41" t="n"/>
      <c r="I47" s="41" t="n"/>
      <c r="J47" s="41" t="n"/>
      <c r="K47" s="22" t="n"/>
      <c r="L47" s="24" t="n"/>
      <c r="M47" s="24" t="n"/>
      <c r="N47" s="25">
        <f>IF(A47="","",IF(OR(G47&lt;&gt;"Bound",J47="",B47=""),"",IFERROR(J47-B47,"")))</f>
        <v/>
      </c>
      <c r="O47" s="12">
        <f>IF(A47="","",IF(G47="","Check status",IF(G47="Bound",IF(J47="","Check bound date",IF(OR(B47="",J47&lt;B47),"Check dates",IF(OR(M47="",M47&lt;=0),"Check written premium","Complete"))),IF(G47="Closed - Not Bound","Complete",IF(AND(H47&lt;&gt;"",B47&lt;&gt;"",H47&lt;B47),"Check dates",IF(AND(G47="Quoted",I47=""),"Check quote date",IF(H47="","Add contact date",IFERROR(IF(TODAY()-H47&gt;Assumptions!$B$4,"Review follow-up","Open"),"Check contact date"))))))))</f>
        <v/>
      </c>
    </row>
    <row r="48">
      <c r="A48" s="22" t="n"/>
      <c r="B48" s="41" t="n"/>
      <c r="C48" s="22" t="n"/>
      <c r="D48" s="22" t="n"/>
      <c r="E48" s="22" t="n"/>
      <c r="F48" s="22" t="n"/>
      <c r="G48" s="22" t="n"/>
      <c r="H48" s="41" t="n"/>
      <c r="I48" s="41" t="n"/>
      <c r="J48" s="41" t="n"/>
      <c r="K48" s="22" t="n"/>
      <c r="L48" s="24" t="n"/>
      <c r="M48" s="24" t="n"/>
      <c r="N48" s="26">
        <f>IF(A48="","",IF(OR(G48&lt;&gt;"Bound",J48="",B48=""),"",IFERROR(J48-B48,"")))</f>
        <v/>
      </c>
      <c r="O48" s="17">
        <f>IF(A48="","",IF(G48="","Check status",IF(G48="Bound",IF(J48="","Check bound date",IF(OR(B48="",J48&lt;B48),"Check dates",IF(OR(M48="",M48&lt;=0),"Check written premium","Complete"))),IF(G48="Closed - Not Bound","Complete",IF(AND(H48&lt;&gt;"",B48&lt;&gt;"",H48&lt;B48),"Check dates",IF(AND(G48="Quoted",I48=""),"Check quote date",IF(H48="","Add contact date",IFERROR(IF(TODAY()-H48&gt;Assumptions!$B$4,"Review follow-up","Open"),"Check contact date"))))))))</f>
        <v/>
      </c>
    </row>
    <row r="49">
      <c r="A49" s="22" t="n"/>
      <c r="B49" s="41" t="n"/>
      <c r="C49" s="22" t="n"/>
      <c r="D49" s="22" t="n"/>
      <c r="E49" s="22" t="n"/>
      <c r="F49" s="22" t="n"/>
      <c r="G49" s="22" t="n"/>
      <c r="H49" s="41" t="n"/>
      <c r="I49" s="41" t="n"/>
      <c r="J49" s="41" t="n"/>
      <c r="K49" s="22" t="n"/>
      <c r="L49" s="24" t="n"/>
      <c r="M49" s="24" t="n"/>
      <c r="N49" s="25">
        <f>IF(A49="","",IF(OR(G49&lt;&gt;"Bound",J49="",B49=""),"",IFERROR(J49-B49,"")))</f>
        <v/>
      </c>
      <c r="O49" s="12">
        <f>IF(A49="","",IF(G49="","Check status",IF(G49="Bound",IF(J49="","Check bound date",IF(OR(B49="",J49&lt;B49),"Check dates",IF(OR(M49="",M49&lt;=0),"Check written premium","Complete"))),IF(G49="Closed - Not Bound","Complete",IF(AND(H49&lt;&gt;"",B49&lt;&gt;"",H49&lt;B49),"Check dates",IF(AND(G49="Quoted",I49=""),"Check quote date",IF(H49="","Add contact date",IFERROR(IF(TODAY()-H49&gt;Assumptions!$B$4,"Review follow-up","Open"),"Check contact date"))))))))</f>
        <v/>
      </c>
    </row>
    <row r="50">
      <c r="A50" s="22" t="n"/>
      <c r="B50" s="41" t="n"/>
      <c r="C50" s="22" t="n"/>
      <c r="D50" s="22" t="n"/>
      <c r="E50" s="22" t="n"/>
      <c r="F50" s="22" t="n"/>
      <c r="G50" s="22" t="n"/>
      <c r="H50" s="41" t="n"/>
      <c r="I50" s="41" t="n"/>
      <c r="J50" s="41" t="n"/>
      <c r="K50" s="22" t="n"/>
      <c r="L50" s="24" t="n"/>
      <c r="M50" s="24" t="n"/>
      <c r="N50" s="26">
        <f>IF(A50="","",IF(OR(G50&lt;&gt;"Bound",J50="",B50=""),"",IFERROR(J50-B50,"")))</f>
        <v/>
      </c>
      <c r="O50" s="17">
        <f>IF(A50="","",IF(G50="","Check status",IF(G50="Bound",IF(J50="","Check bound date",IF(OR(B50="",J50&lt;B50),"Check dates",IF(OR(M50="",M50&lt;=0),"Check written premium","Complete"))),IF(G50="Closed - Not Bound","Complete",IF(AND(H50&lt;&gt;"",B50&lt;&gt;"",H50&lt;B50),"Check dates",IF(AND(G50="Quoted",I50=""),"Check quote date",IF(H50="","Add contact date",IFERROR(IF(TODAY()-H50&gt;Assumptions!$B$4,"Review follow-up","Open"),"Check contact date"))))))))</f>
        <v/>
      </c>
    </row>
    <row r="51">
      <c r="A51" s="22" t="n"/>
      <c r="B51" s="41" t="n"/>
      <c r="C51" s="22" t="n"/>
      <c r="D51" s="22" t="n"/>
      <c r="E51" s="22" t="n"/>
      <c r="F51" s="22" t="n"/>
      <c r="G51" s="22" t="n"/>
      <c r="H51" s="41" t="n"/>
      <c r="I51" s="41" t="n"/>
      <c r="J51" s="41" t="n"/>
      <c r="K51" s="22" t="n"/>
      <c r="L51" s="24" t="n"/>
      <c r="M51" s="24" t="n"/>
      <c r="N51" s="25">
        <f>IF(A51="","",IF(OR(G51&lt;&gt;"Bound",J51="",B51=""),"",IFERROR(J51-B51,"")))</f>
        <v/>
      </c>
      <c r="O51" s="12">
        <f>IF(A51="","",IF(G51="","Check status",IF(G51="Bound",IF(J51="","Check bound date",IF(OR(B51="",J51&lt;B51),"Check dates",IF(OR(M51="",M51&lt;=0),"Check written premium","Complete"))),IF(G51="Closed - Not Bound","Complete",IF(AND(H51&lt;&gt;"",B51&lt;&gt;"",H51&lt;B51),"Check dates",IF(AND(G51="Quoted",I51=""),"Check quote date",IF(H51="","Add contact date",IFERROR(IF(TODAY()-H51&gt;Assumptions!$B$4,"Review follow-up","Open"),"Check contact date"))))))))</f>
        <v/>
      </c>
    </row>
    <row r="52">
      <c r="A52" s="22" t="n"/>
      <c r="B52" s="41" t="n"/>
      <c r="C52" s="22" t="n"/>
      <c r="D52" s="22" t="n"/>
      <c r="E52" s="22" t="n"/>
      <c r="F52" s="22" t="n"/>
      <c r="G52" s="22" t="n"/>
      <c r="H52" s="41" t="n"/>
      <c r="I52" s="41" t="n"/>
      <c r="J52" s="41" t="n"/>
      <c r="K52" s="22" t="n"/>
      <c r="L52" s="24" t="n"/>
      <c r="M52" s="24" t="n"/>
      <c r="N52" s="26">
        <f>IF(A52="","",IF(OR(G52&lt;&gt;"Bound",J52="",B52=""),"",IFERROR(J52-B52,"")))</f>
        <v/>
      </c>
      <c r="O52" s="17">
        <f>IF(A52="","",IF(G52="","Check status",IF(G52="Bound",IF(J52="","Check bound date",IF(OR(B52="",J52&lt;B52),"Check dates",IF(OR(M52="",M52&lt;=0),"Check written premium","Complete"))),IF(G52="Closed - Not Bound","Complete",IF(AND(H52&lt;&gt;"",B52&lt;&gt;"",H52&lt;B52),"Check dates",IF(AND(G52="Quoted",I52=""),"Check quote date",IF(H52="","Add contact date",IFERROR(IF(TODAY()-H52&gt;Assumptions!$B$4,"Review follow-up","Open"),"Check contact date"))))))))</f>
        <v/>
      </c>
    </row>
    <row r="53">
      <c r="A53" s="22" t="n"/>
      <c r="B53" s="41" t="n"/>
      <c r="C53" s="22" t="n"/>
      <c r="D53" s="22" t="n"/>
      <c r="E53" s="22" t="n"/>
      <c r="F53" s="22" t="n"/>
      <c r="G53" s="22" t="n"/>
      <c r="H53" s="41" t="n"/>
      <c r="I53" s="41" t="n"/>
      <c r="J53" s="41" t="n"/>
      <c r="K53" s="22" t="n"/>
      <c r="L53" s="24" t="n"/>
      <c r="M53" s="24" t="n"/>
      <c r="N53" s="25">
        <f>IF(A53="","",IF(OR(G53&lt;&gt;"Bound",J53="",B53=""),"",IFERROR(J53-B53,"")))</f>
        <v/>
      </c>
      <c r="O53" s="12">
        <f>IF(A53="","",IF(G53="","Check status",IF(G53="Bound",IF(J53="","Check bound date",IF(OR(B53="",J53&lt;B53),"Check dates",IF(OR(M53="",M53&lt;=0),"Check written premium","Complete"))),IF(G53="Closed - Not Bound","Complete",IF(AND(H53&lt;&gt;"",B53&lt;&gt;"",H53&lt;B53),"Check dates",IF(AND(G53="Quoted",I53=""),"Check quote date",IF(H53="","Add contact date",IFERROR(IF(TODAY()-H53&gt;Assumptions!$B$4,"Review follow-up","Open"),"Check contact date"))))))))</f>
        <v/>
      </c>
    </row>
    <row r="54">
      <c r="A54" s="22" t="n"/>
      <c r="B54" s="41" t="n"/>
      <c r="C54" s="22" t="n"/>
      <c r="D54" s="22" t="n"/>
      <c r="E54" s="22" t="n"/>
      <c r="F54" s="22" t="n"/>
      <c r="G54" s="22" t="n"/>
      <c r="H54" s="41" t="n"/>
      <c r="I54" s="41" t="n"/>
      <c r="J54" s="41" t="n"/>
      <c r="K54" s="22" t="n"/>
      <c r="L54" s="24" t="n"/>
      <c r="M54" s="24" t="n"/>
      <c r="N54" s="26">
        <f>IF(A54="","",IF(OR(G54&lt;&gt;"Bound",J54="",B54=""),"",IFERROR(J54-B54,"")))</f>
        <v/>
      </c>
      <c r="O54" s="17">
        <f>IF(A54="","",IF(G54="","Check status",IF(G54="Bound",IF(J54="","Check bound date",IF(OR(B54="",J54&lt;B54),"Check dates",IF(OR(M54="",M54&lt;=0),"Check written premium","Complete"))),IF(G54="Closed - Not Bound","Complete",IF(AND(H54&lt;&gt;"",B54&lt;&gt;"",H54&lt;B54),"Check dates",IF(AND(G54="Quoted",I54=""),"Check quote date",IF(H54="","Add contact date",IFERROR(IF(TODAY()-H54&gt;Assumptions!$B$4,"Review follow-up","Open"),"Check contact date"))))))))</f>
        <v/>
      </c>
    </row>
    <row r="55">
      <c r="A55" s="22" t="n"/>
      <c r="B55" s="41" t="n"/>
      <c r="C55" s="22" t="n"/>
      <c r="D55" s="22" t="n"/>
      <c r="E55" s="22" t="n"/>
      <c r="F55" s="22" t="n"/>
      <c r="G55" s="22" t="n"/>
      <c r="H55" s="41" t="n"/>
      <c r="I55" s="41" t="n"/>
      <c r="J55" s="41" t="n"/>
      <c r="K55" s="22" t="n"/>
      <c r="L55" s="24" t="n"/>
      <c r="M55" s="24" t="n"/>
      <c r="N55" s="25">
        <f>IF(A55="","",IF(OR(G55&lt;&gt;"Bound",J55="",B55=""),"",IFERROR(J55-B55,"")))</f>
        <v/>
      </c>
      <c r="O55" s="12">
        <f>IF(A55="","",IF(G55="","Check status",IF(G55="Bound",IF(J55="","Check bound date",IF(OR(B55="",J55&lt;B55),"Check dates",IF(OR(M55="",M55&lt;=0),"Check written premium","Complete"))),IF(G55="Closed - Not Bound","Complete",IF(AND(H55&lt;&gt;"",B55&lt;&gt;"",H55&lt;B55),"Check dates",IF(AND(G55="Quoted",I55=""),"Check quote date",IF(H55="","Add contact date",IFERROR(IF(TODAY()-H55&gt;Assumptions!$B$4,"Review follow-up","Open"),"Check contact date"))))))))</f>
        <v/>
      </c>
    </row>
    <row r="56">
      <c r="A56" s="22" t="n"/>
      <c r="B56" s="41" t="n"/>
      <c r="C56" s="22" t="n"/>
      <c r="D56" s="22" t="n"/>
      <c r="E56" s="22" t="n"/>
      <c r="F56" s="22" t="n"/>
      <c r="G56" s="22" t="n"/>
      <c r="H56" s="41" t="n"/>
      <c r="I56" s="41" t="n"/>
      <c r="J56" s="41" t="n"/>
      <c r="K56" s="22" t="n"/>
      <c r="L56" s="24" t="n"/>
      <c r="M56" s="24" t="n"/>
      <c r="N56" s="26">
        <f>IF(A56="","",IF(OR(G56&lt;&gt;"Bound",J56="",B56=""),"",IFERROR(J56-B56,"")))</f>
        <v/>
      </c>
      <c r="O56" s="17">
        <f>IF(A56="","",IF(G56="","Check status",IF(G56="Bound",IF(J56="","Check bound date",IF(OR(B56="",J56&lt;B56),"Check dates",IF(OR(M56="",M56&lt;=0),"Check written premium","Complete"))),IF(G56="Closed - Not Bound","Complete",IF(AND(H56&lt;&gt;"",B56&lt;&gt;"",H56&lt;B56),"Check dates",IF(AND(G56="Quoted",I56=""),"Check quote date",IF(H56="","Add contact date",IFERROR(IF(TODAY()-H56&gt;Assumptions!$B$4,"Review follow-up","Open"),"Check contact date"))))))))</f>
        <v/>
      </c>
    </row>
    <row r="57">
      <c r="A57" s="22" t="n"/>
      <c r="B57" s="41" t="n"/>
      <c r="C57" s="22" t="n"/>
      <c r="D57" s="22" t="n"/>
      <c r="E57" s="22" t="n"/>
      <c r="F57" s="22" t="n"/>
      <c r="G57" s="22" t="n"/>
      <c r="H57" s="41" t="n"/>
      <c r="I57" s="41" t="n"/>
      <c r="J57" s="41" t="n"/>
      <c r="K57" s="22" t="n"/>
      <c r="L57" s="24" t="n"/>
      <c r="M57" s="24" t="n"/>
      <c r="N57" s="25">
        <f>IF(A57="","",IF(OR(G57&lt;&gt;"Bound",J57="",B57=""),"",IFERROR(J57-B57,"")))</f>
        <v/>
      </c>
      <c r="O57" s="12">
        <f>IF(A57="","",IF(G57="","Check status",IF(G57="Bound",IF(J57="","Check bound date",IF(OR(B57="",J57&lt;B57),"Check dates",IF(OR(M57="",M57&lt;=0),"Check written premium","Complete"))),IF(G57="Closed - Not Bound","Complete",IF(AND(H57&lt;&gt;"",B57&lt;&gt;"",H57&lt;B57),"Check dates",IF(AND(G57="Quoted",I57=""),"Check quote date",IF(H57="","Add contact date",IFERROR(IF(TODAY()-H57&gt;Assumptions!$B$4,"Review follow-up","Open"),"Check contact date"))))))))</f>
        <v/>
      </c>
    </row>
    <row r="58">
      <c r="A58" s="22" t="n"/>
      <c r="B58" s="41" t="n"/>
      <c r="C58" s="22" t="n"/>
      <c r="D58" s="22" t="n"/>
      <c r="E58" s="22" t="n"/>
      <c r="F58" s="22" t="n"/>
      <c r="G58" s="22" t="n"/>
      <c r="H58" s="41" t="n"/>
      <c r="I58" s="41" t="n"/>
      <c r="J58" s="41" t="n"/>
      <c r="K58" s="22" t="n"/>
      <c r="L58" s="24" t="n"/>
      <c r="M58" s="24" t="n"/>
      <c r="N58" s="26">
        <f>IF(A58="","",IF(OR(G58&lt;&gt;"Bound",J58="",B58=""),"",IFERROR(J58-B58,"")))</f>
        <v/>
      </c>
      <c r="O58" s="17">
        <f>IF(A58="","",IF(G58="","Check status",IF(G58="Bound",IF(J58="","Check bound date",IF(OR(B58="",J58&lt;B58),"Check dates",IF(OR(M58="",M58&lt;=0),"Check written premium","Complete"))),IF(G58="Closed - Not Bound","Complete",IF(AND(H58&lt;&gt;"",B58&lt;&gt;"",H58&lt;B58),"Check dates",IF(AND(G58="Quoted",I58=""),"Check quote date",IF(H58="","Add contact date",IFERROR(IF(TODAY()-H58&gt;Assumptions!$B$4,"Review follow-up","Open"),"Check contact date"))))))))</f>
        <v/>
      </c>
    </row>
    <row r="59">
      <c r="A59" s="22" t="n"/>
      <c r="B59" s="41" t="n"/>
      <c r="C59" s="22" t="n"/>
      <c r="D59" s="22" t="n"/>
      <c r="E59" s="22" t="n"/>
      <c r="F59" s="22" t="n"/>
      <c r="G59" s="22" t="n"/>
      <c r="H59" s="41" t="n"/>
      <c r="I59" s="41" t="n"/>
      <c r="J59" s="41" t="n"/>
      <c r="K59" s="22" t="n"/>
      <c r="L59" s="24" t="n"/>
      <c r="M59" s="24" t="n"/>
      <c r="N59" s="25">
        <f>IF(A59="","",IF(OR(G59&lt;&gt;"Bound",J59="",B59=""),"",IFERROR(J59-B59,"")))</f>
        <v/>
      </c>
      <c r="O59" s="12">
        <f>IF(A59="","",IF(G59="","Check status",IF(G59="Bound",IF(J59="","Check bound date",IF(OR(B59="",J59&lt;B59),"Check dates",IF(OR(M59="",M59&lt;=0),"Check written premium","Complete"))),IF(G59="Closed - Not Bound","Complete",IF(AND(H59&lt;&gt;"",B59&lt;&gt;"",H59&lt;B59),"Check dates",IF(AND(G59="Quoted",I59=""),"Check quote date",IF(H59="","Add contact date",IFERROR(IF(TODAY()-H59&gt;Assumptions!$B$4,"Review follow-up","Open"),"Check contact date"))))))))</f>
        <v/>
      </c>
    </row>
    <row r="60">
      <c r="A60" s="22" t="n"/>
      <c r="B60" s="41" t="n"/>
      <c r="C60" s="22" t="n"/>
      <c r="D60" s="22" t="n"/>
      <c r="E60" s="22" t="n"/>
      <c r="F60" s="22" t="n"/>
      <c r="G60" s="22" t="n"/>
      <c r="H60" s="41" t="n"/>
      <c r="I60" s="41" t="n"/>
      <c r="J60" s="41" t="n"/>
      <c r="K60" s="22" t="n"/>
      <c r="L60" s="24" t="n"/>
      <c r="M60" s="24" t="n"/>
      <c r="N60" s="26">
        <f>IF(A60="","",IF(OR(G60&lt;&gt;"Bound",J60="",B60=""),"",IFERROR(J60-B60,"")))</f>
        <v/>
      </c>
      <c r="O60" s="17">
        <f>IF(A60="","",IF(G60="","Check status",IF(G60="Bound",IF(J60="","Check bound date",IF(OR(B60="",J60&lt;B60),"Check dates",IF(OR(M60="",M60&lt;=0),"Check written premium","Complete"))),IF(G60="Closed - Not Bound","Complete",IF(AND(H60&lt;&gt;"",B60&lt;&gt;"",H60&lt;B60),"Check dates",IF(AND(G60="Quoted",I60=""),"Check quote date",IF(H60="","Add contact date",IFERROR(IF(TODAY()-H60&gt;Assumptions!$B$4,"Review follow-up","Open"),"Check contact date"))))))))</f>
        <v/>
      </c>
    </row>
    <row r="61">
      <c r="A61" s="22" t="n"/>
      <c r="B61" s="41" t="n"/>
      <c r="C61" s="22" t="n"/>
      <c r="D61" s="22" t="n"/>
      <c r="E61" s="22" t="n"/>
      <c r="F61" s="22" t="n"/>
      <c r="G61" s="22" t="n"/>
      <c r="H61" s="41" t="n"/>
      <c r="I61" s="41" t="n"/>
      <c r="J61" s="41" t="n"/>
      <c r="K61" s="22" t="n"/>
      <c r="L61" s="24" t="n"/>
      <c r="M61" s="24" t="n"/>
      <c r="N61" s="25">
        <f>IF(A61="","",IF(OR(G61&lt;&gt;"Bound",J61="",B61=""),"",IFERROR(J61-B61,"")))</f>
        <v/>
      </c>
      <c r="O61" s="12">
        <f>IF(A61="","",IF(G61="","Check status",IF(G61="Bound",IF(J61="","Check bound date",IF(OR(B61="",J61&lt;B61),"Check dates",IF(OR(M61="",M61&lt;=0),"Check written premium","Complete"))),IF(G61="Closed - Not Bound","Complete",IF(AND(H61&lt;&gt;"",B61&lt;&gt;"",H61&lt;B61),"Check dates",IF(AND(G61="Quoted",I61=""),"Check quote date",IF(H61="","Add contact date",IFERROR(IF(TODAY()-H61&gt;Assumptions!$B$4,"Review follow-up","Open"),"Check contact date"))))))))</f>
        <v/>
      </c>
    </row>
    <row r="62">
      <c r="A62" s="22" t="n"/>
      <c r="B62" s="41" t="n"/>
      <c r="C62" s="22" t="n"/>
      <c r="D62" s="22" t="n"/>
      <c r="E62" s="22" t="n"/>
      <c r="F62" s="22" t="n"/>
      <c r="G62" s="22" t="n"/>
      <c r="H62" s="41" t="n"/>
      <c r="I62" s="41" t="n"/>
      <c r="J62" s="41" t="n"/>
      <c r="K62" s="22" t="n"/>
      <c r="L62" s="24" t="n"/>
      <c r="M62" s="24" t="n"/>
      <c r="N62" s="26">
        <f>IF(A62="","",IF(OR(G62&lt;&gt;"Bound",J62="",B62=""),"",IFERROR(J62-B62,"")))</f>
        <v/>
      </c>
      <c r="O62" s="17">
        <f>IF(A62="","",IF(G62="","Check status",IF(G62="Bound",IF(J62="","Check bound date",IF(OR(B62="",J62&lt;B62),"Check dates",IF(OR(M62="",M62&lt;=0),"Check written premium","Complete"))),IF(G62="Closed - Not Bound","Complete",IF(AND(H62&lt;&gt;"",B62&lt;&gt;"",H62&lt;B62),"Check dates",IF(AND(G62="Quoted",I62=""),"Check quote date",IF(H62="","Add contact date",IFERROR(IF(TODAY()-H62&gt;Assumptions!$B$4,"Review follow-up","Open"),"Check contact date"))))))))</f>
        <v/>
      </c>
    </row>
    <row r="63">
      <c r="A63" s="22" t="n"/>
      <c r="B63" s="41" t="n"/>
      <c r="C63" s="22" t="n"/>
      <c r="D63" s="22" t="n"/>
      <c r="E63" s="22" t="n"/>
      <c r="F63" s="22" t="n"/>
      <c r="G63" s="22" t="n"/>
      <c r="H63" s="41" t="n"/>
      <c r="I63" s="41" t="n"/>
      <c r="J63" s="41" t="n"/>
      <c r="K63" s="22" t="n"/>
      <c r="L63" s="24" t="n"/>
      <c r="M63" s="24" t="n"/>
      <c r="N63" s="25">
        <f>IF(A63="","",IF(OR(G63&lt;&gt;"Bound",J63="",B63=""),"",IFERROR(J63-B63,"")))</f>
        <v/>
      </c>
      <c r="O63" s="12">
        <f>IF(A63="","",IF(G63="","Check status",IF(G63="Bound",IF(J63="","Check bound date",IF(OR(B63="",J63&lt;B63),"Check dates",IF(OR(M63="",M63&lt;=0),"Check written premium","Complete"))),IF(G63="Closed - Not Bound","Complete",IF(AND(H63&lt;&gt;"",B63&lt;&gt;"",H63&lt;B63),"Check dates",IF(AND(G63="Quoted",I63=""),"Check quote date",IF(H63="","Add contact date",IFERROR(IF(TODAY()-H63&gt;Assumptions!$B$4,"Review follow-up","Open"),"Check contact date"))))))))</f>
        <v/>
      </c>
    </row>
    <row r="64">
      <c r="A64" s="22" t="n"/>
      <c r="B64" s="41" t="n"/>
      <c r="C64" s="22" t="n"/>
      <c r="D64" s="22" t="n"/>
      <c r="E64" s="22" t="n"/>
      <c r="F64" s="22" t="n"/>
      <c r="G64" s="22" t="n"/>
      <c r="H64" s="41" t="n"/>
      <c r="I64" s="41" t="n"/>
      <c r="J64" s="41" t="n"/>
      <c r="K64" s="22" t="n"/>
      <c r="L64" s="24" t="n"/>
      <c r="M64" s="24" t="n"/>
      <c r="N64" s="26">
        <f>IF(A64="","",IF(OR(G64&lt;&gt;"Bound",J64="",B64=""),"",IFERROR(J64-B64,"")))</f>
        <v/>
      </c>
      <c r="O64" s="17">
        <f>IF(A64="","",IF(G64="","Check status",IF(G64="Bound",IF(J64="","Check bound date",IF(OR(B64="",J64&lt;B64),"Check dates",IF(OR(M64="",M64&lt;=0),"Check written premium","Complete"))),IF(G64="Closed - Not Bound","Complete",IF(AND(H64&lt;&gt;"",B64&lt;&gt;"",H64&lt;B64),"Check dates",IF(AND(G64="Quoted",I64=""),"Check quote date",IF(H64="","Add contact date",IFERROR(IF(TODAY()-H64&gt;Assumptions!$B$4,"Review follow-up","Open"),"Check contact date"))))))))</f>
        <v/>
      </c>
    </row>
    <row r="65">
      <c r="A65" s="22" t="n"/>
      <c r="B65" s="41" t="n"/>
      <c r="C65" s="22" t="n"/>
      <c r="D65" s="22" t="n"/>
      <c r="E65" s="22" t="n"/>
      <c r="F65" s="22" t="n"/>
      <c r="G65" s="22" t="n"/>
      <c r="H65" s="41" t="n"/>
      <c r="I65" s="41" t="n"/>
      <c r="J65" s="41" t="n"/>
      <c r="K65" s="22" t="n"/>
      <c r="L65" s="24" t="n"/>
      <c r="M65" s="24" t="n"/>
      <c r="N65" s="25">
        <f>IF(A65="","",IF(OR(G65&lt;&gt;"Bound",J65="",B65=""),"",IFERROR(J65-B65,"")))</f>
        <v/>
      </c>
      <c r="O65" s="12">
        <f>IF(A65="","",IF(G65="","Check status",IF(G65="Bound",IF(J65="","Check bound date",IF(OR(B65="",J65&lt;B65),"Check dates",IF(OR(M65="",M65&lt;=0),"Check written premium","Complete"))),IF(G65="Closed - Not Bound","Complete",IF(AND(H65&lt;&gt;"",B65&lt;&gt;"",H65&lt;B65),"Check dates",IF(AND(G65="Quoted",I65=""),"Check quote date",IF(H65="","Add contact date",IFERROR(IF(TODAY()-H65&gt;Assumptions!$B$4,"Review follow-up","Open"),"Check contact date"))))))))</f>
        <v/>
      </c>
    </row>
    <row r="66">
      <c r="A66" s="22" t="n"/>
      <c r="B66" s="41" t="n"/>
      <c r="C66" s="22" t="n"/>
      <c r="D66" s="22" t="n"/>
      <c r="E66" s="22" t="n"/>
      <c r="F66" s="22" t="n"/>
      <c r="G66" s="22" t="n"/>
      <c r="H66" s="41" t="n"/>
      <c r="I66" s="41" t="n"/>
      <c r="J66" s="41" t="n"/>
      <c r="K66" s="22" t="n"/>
      <c r="L66" s="24" t="n"/>
      <c r="M66" s="24" t="n"/>
      <c r="N66" s="26">
        <f>IF(A66="","",IF(OR(G66&lt;&gt;"Bound",J66="",B66=""),"",IFERROR(J66-B66,"")))</f>
        <v/>
      </c>
      <c r="O66" s="17">
        <f>IF(A66="","",IF(G66="","Check status",IF(G66="Bound",IF(J66="","Check bound date",IF(OR(B66="",J66&lt;B66),"Check dates",IF(OR(M66="",M66&lt;=0),"Check written premium","Complete"))),IF(G66="Closed - Not Bound","Complete",IF(AND(H66&lt;&gt;"",B66&lt;&gt;"",H66&lt;B66),"Check dates",IF(AND(G66="Quoted",I66=""),"Check quote date",IF(H66="","Add contact date",IFERROR(IF(TODAY()-H66&gt;Assumptions!$B$4,"Review follow-up","Open"),"Check contact date"))))))))</f>
        <v/>
      </c>
    </row>
    <row r="67">
      <c r="A67" s="22" t="n"/>
      <c r="B67" s="41" t="n"/>
      <c r="C67" s="22" t="n"/>
      <c r="D67" s="22" t="n"/>
      <c r="E67" s="22" t="n"/>
      <c r="F67" s="22" t="n"/>
      <c r="G67" s="22" t="n"/>
      <c r="H67" s="41" t="n"/>
      <c r="I67" s="41" t="n"/>
      <c r="J67" s="41" t="n"/>
      <c r="K67" s="22" t="n"/>
      <c r="L67" s="24" t="n"/>
      <c r="M67" s="24" t="n"/>
      <c r="N67" s="25">
        <f>IF(A67="","",IF(OR(G67&lt;&gt;"Bound",J67="",B67=""),"",IFERROR(J67-B67,"")))</f>
        <v/>
      </c>
      <c r="O67" s="12">
        <f>IF(A67="","",IF(G67="","Check status",IF(G67="Bound",IF(J67="","Check bound date",IF(OR(B67="",J67&lt;B67),"Check dates",IF(OR(M67="",M67&lt;=0),"Check written premium","Complete"))),IF(G67="Closed - Not Bound","Complete",IF(AND(H67&lt;&gt;"",B67&lt;&gt;"",H67&lt;B67),"Check dates",IF(AND(G67="Quoted",I67=""),"Check quote date",IF(H67="","Add contact date",IFERROR(IF(TODAY()-H67&gt;Assumptions!$B$4,"Review follow-up","Open"),"Check contact date"))))))))</f>
        <v/>
      </c>
    </row>
    <row r="68">
      <c r="A68" s="22" t="n"/>
      <c r="B68" s="41" t="n"/>
      <c r="C68" s="22" t="n"/>
      <c r="D68" s="22" t="n"/>
      <c r="E68" s="22" t="n"/>
      <c r="F68" s="22" t="n"/>
      <c r="G68" s="22" t="n"/>
      <c r="H68" s="41" t="n"/>
      <c r="I68" s="41" t="n"/>
      <c r="J68" s="41" t="n"/>
      <c r="K68" s="22" t="n"/>
      <c r="L68" s="24" t="n"/>
      <c r="M68" s="24" t="n"/>
      <c r="N68" s="26">
        <f>IF(A68="","",IF(OR(G68&lt;&gt;"Bound",J68="",B68=""),"",IFERROR(J68-B68,"")))</f>
        <v/>
      </c>
      <c r="O68" s="17">
        <f>IF(A68="","",IF(G68="","Check status",IF(G68="Bound",IF(J68="","Check bound date",IF(OR(B68="",J68&lt;B68),"Check dates",IF(OR(M68="",M68&lt;=0),"Check written premium","Complete"))),IF(G68="Closed - Not Bound","Complete",IF(AND(H68&lt;&gt;"",B68&lt;&gt;"",H68&lt;B68),"Check dates",IF(AND(G68="Quoted",I68=""),"Check quote date",IF(H68="","Add contact date",IFERROR(IF(TODAY()-H68&gt;Assumptions!$B$4,"Review follow-up","Open"),"Check contact date"))))))))</f>
        <v/>
      </c>
    </row>
    <row r="69">
      <c r="A69" s="22" t="n"/>
      <c r="B69" s="41" t="n"/>
      <c r="C69" s="22" t="n"/>
      <c r="D69" s="22" t="n"/>
      <c r="E69" s="22" t="n"/>
      <c r="F69" s="22" t="n"/>
      <c r="G69" s="22" t="n"/>
      <c r="H69" s="41" t="n"/>
      <c r="I69" s="41" t="n"/>
      <c r="J69" s="41" t="n"/>
      <c r="K69" s="22" t="n"/>
      <c r="L69" s="24" t="n"/>
      <c r="M69" s="24" t="n"/>
      <c r="N69" s="25">
        <f>IF(A69="","",IF(OR(G69&lt;&gt;"Bound",J69="",B69=""),"",IFERROR(J69-B69,"")))</f>
        <v/>
      </c>
      <c r="O69" s="12">
        <f>IF(A69="","",IF(G69="","Check status",IF(G69="Bound",IF(J69="","Check bound date",IF(OR(B69="",J69&lt;B69),"Check dates",IF(OR(M69="",M69&lt;=0),"Check written premium","Complete"))),IF(G69="Closed - Not Bound","Complete",IF(AND(H69&lt;&gt;"",B69&lt;&gt;"",H69&lt;B69),"Check dates",IF(AND(G69="Quoted",I69=""),"Check quote date",IF(H69="","Add contact date",IFERROR(IF(TODAY()-H69&gt;Assumptions!$B$4,"Review follow-up","Open"),"Check contact date"))))))))</f>
        <v/>
      </c>
    </row>
    <row r="70">
      <c r="A70" s="22" t="n"/>
      <c r="B70" s="41" t="n"/>
      <c r="C70" s="22" t="n"/>
      <c r="D70" s="22" t="n"/>
      <c r="E70" s="22" t="n"/>
      <c r="F70" s="22" t="n"/>
      <c r="G70" s="22" t="n"/>
      <c r="H70" s="41" t="n"/>
      <c r="I70" s="41" t="n"/>
      <c r="J70" s="41" t="n"/>
      <c r="K70" s="22" t="n"/>
      <c r="L70" s="24" t="n"/>
      <c r="M70" s="24" t="n"/>
      <c r="N70" s="26">
        <f>IF(A70="","",IF(OR(G70&lt;&gt;"Bound",J70="",B70=""),"",IFERROR(J70-B70,"")))</f>
        <v/>
      </c>
      <c r="O70" s="17">
        <f>IF(A70="","",IF(G70="","Check status",IF(G70="Bound",IF(J70="","Check bound date",IF(OR(B70="",J70&lt;B70),"Check dates",IF(OR(M70="",M70&lt;=0),"Check written premium","Complete"))),IF(G70="Closed - Not Bound","Complete",IF(AND(H70&lt;&gt;"",B70&lt;&gt;"",H70&lt;B70),"Check dates",IF(AND(G70="Quoted",I70=""),"Check quote date",IF(H70="","Add contact date",IFERROR(IF(TODAY()-H70&gt;Assumptions!$B$4,"Review follow-up","Open"),"Check contact date"))))))))</f>
        <v/>
      </c>
    </row>
    <row r="71">
      <c r="A71" s="22" t="n"/>
      <c r="B71" s="41" t="n"/>
      <c r="C71" s="22" t="n"/>
      <c r="D71" s="22" t="n"/>
      <c r="E71" s="22" t="n"/>
      <c r="F71" s="22" t="n"/>
      <c r="G71" s="22" t="n"/>
      <c r="H71" s="41" t="n"/>
      <c r="I71" s="41" t="n"/>
      <c r="J71" s="41" t="n"/>
      <c r="K71" s="22" t="n"/>
      <c r="L71" s="24" t="n"/>
      <c r="M71" s="24" t="n"/>
      <c r="N71" s="25">
        <f>IF(A71="","",IF(OR(G71&lt;&gt;"Bound",J71="",B71=""),"",IFERROR(J71-B71,"")))</f>
        <v/>
      </c>
      <c r="O71" s="12">
        <f>IF(A71="","",IF(G71="","Check status",IF(G71="Bound",IF(J71="","Check bound date",IF(OR(B71="",J71&lt;B71),"Check dates",IF(OR(M71="",M71&lt;=0),"Check written premium","Complete"))),IF(G71="Closed - Not Bound","Complete",IF(AND(H71&lt;&gt;"",B71&lt;&gt;"",H71&lt;B71),"Check dates",IF(AND(G71="Quoted",I71=""),"Check quote date",IF(H71="","Add contact date",IFERROR(IF(TODAY()-H71&gt;Assumptions!$B$4,"Review follow-up","Open"),"Check contact date"))))))))</f>
        <v/>
      </c>
    </row>
    <row r="72">
      <c r="A72" s="22" t="n"/>
      <c r="B72" s="41" t="n"/>
      <c r="C72" s="22" t="n"/>
      <c r="D72" s="22" t="n"/>
      <c r="E72" s="22" t="n"/>
      <c r="F72" s="22" t="n"/>
      <c r="G72" s="22" t="n"/>
      <c r="H72" s="41" t="n"/>
      <c r="I72" s="41" t="n"/>
      <c r="J72" s="41" t="n"/>
      <c r="K72" s="22" t="n"/>
      <c r="L72" s="24" t="n"/>
      <c r="M72" s="24" t="n"/>
      <c r="N72" s="26">
        <f>IF(A72="","",IF(OR(G72&lt;&gt;"Bound",J72="",B72=""),"",IFERROR(J72-B72,"")))</f>
        <v/>
      </c>
      <c r="O72" s="17">
        <f>IF(A72="","",IF(G72="","Check status",IF(G72="Bound",IF(J72="","Check bound date",IF(OR(B72="",J72&lt;B72),"Check dates",IF(OR(M72="",M72&lt;=0),"Check written premium","Complete"))),IF(G72="Closed - Not Bound","Complete",IF(AND(H72&lt;&gt;"",B72&lt;&gt;"",H72&lt;B72),"Check dates",IF(AND(G72="Quoted",I72=""),"Check quote date",IF(H72="","Add contact date",IFERROR(IF(TODAY()-H72&gt;Assumptions!$B$4,"Review follow-up","Open"),"Check contact date"))))))))</f>
        <v/>
      </c>
    </row>
    <row r="73">
      <c r="A73" s="22" t="n"/>
      <c r="B73" s="41" t="n"/>
      <c r="C73" s="22" t="n"/>
      <c r="D73" s="22" t="n"/>
      <c r="E73" s="22" t="n"/>
      <c r="F73" s="22" t="n"/>
      <c r="G73" s="22" t="n"/>
      <c r="H73" s="41" t="n"/>
      <c r="I73" s="41" t="n"/>
      <c r="J73" s="41" t="n"/>
      <c r="K73" s="22" t="n"/>
      <c r="L73" s="24" t="n"/>
      <c r="M73" s="24" t="n"/>
      <c r="N73" s="25">
        <f>IF(A73="","",IF(OR(G73&lt;&gt;"Bound",J73="",B73=""),"",IFERROR(J73-B73,"")))</f>
        <v/>
      </c>
      <c r="O73" s="12">
        <f>IF(A73="","",IF(G73="","Check status",IF(G73="Bound",IF(J73="","Check bound date",IF(OR(B73="",J73&lt;B73),"Check dates",IF(OR(M73="",M73&lt;=0),"Check written premium","Complete"))),IF(G73="Closed - Not Bound","Complete",IF(AND(H73&lt;&gt;"",B73&lt;&gt;"",H73&lt;B73),"Check dates",IF(AND(G73="Quoted",I73=""),"Check quote date",IF(H73="","Add contact date",IFERROR(IF(TODAY()-H73&gt;Assumptions!$B$4,"Review follow-up","Open"),"Check contact date"))))))))</f>
        <v/>
      </c>
    </row>
    <row r="74">
      <c r="A74" s="22" t="n"/>
      <c r="B74" s="41" t="n"/>
      <c r="C74" s="22" t="n"/>
      <c r="D74" s="22" t="n"/>
      <c r="E74" s="22" t="n"/>
      <c r="F74" s="22" t="n"/>
      <c r="G74" s="22" t="n"/>
      <c r="H74" s="41" t="n"/>
      <c r="I74" s="41" t="n"/>
      <c r="J74" s="41" t="n"/>
      <c r="K74" s="22" t="n"/>
      <c r="L74" s="24" t="n"/>
      <c r="M74" s="24" t="n"/>
      <c r="N74" s="26">
        <f>IF(A74="","",IF(OR(G74&lt;&gt;"Bound",J74="",B74=""),"",IFERROR(J74-B74,"")))</f>
        <v/>
      </c>
      <c r="O74" s="17">
        <f>IF(A74="","",IF(G74="","Check status",IF(G74="Bound",IF(J74="","Check bound date",IF(OR(B74="",J74&lt;B74),"Check dates",IF(OR(M74="",M74&lt;=0),"Check written premium","Complete"))),IF(G74="Closed - Not Bound","Complete",IF(AND(H74&lt;&gt;"",B74&lt;&gt;"",H74&lt;B74),"Check dates",IF(AND(G74="Quoted",I74=""),"Check quote date",IF(H74="","Add contact date",IFERROR(IF(TODAY()-H74&gt;Assumptions!$B$4,"Review follow-up","Open"),"Check contact date"))))))))</f>
        <v/>
      </c>
    </row>
    <row r="75">
      <c r="A75" s="22" t="n"/>
      <c r="B75" s="41" t="n"/>
      <c r="C75" s="22" t="n"/>
      <c r="D75" s="22" t="n"/>
      <c r="E75" s="22" t="n"/>
      <c r="F75" s="22" t="n"/>
      <c r="G75" s="22" t="n"/>
      <c r="H75" s="41" t="n"/>
      <c r="I75" s="41" t="n"/>
      <c r="J75" s="41" t="n"/>
      <c r="K75" s="22" t="n"/>
      <c r="L75" s="24" t="n"/>
      <c r="M75" s="24" t="n"/>
      <c r="N75" s="25">
        <f>IF(A75="","",IF(OR(G75&lt;&gt;"Bound",J75="",B75=""),"",IFERROR(J75-B75,"")))</f>
        <v/>
      </c>
      <c r="O75" s="12">
        <f>IF(A75="","",IF(G75="","Check status",IF(G75="Bound",IF(J75="","Check bound date",IF(OR(B75="",J75&lt;B75),"Check dates",IF(OR(M75="",M75&lt;=0),"Check written premium","Complete"))),IF(G75="Closed - Not Bound","Complete",IF(AND(H75&lt;&gt;"",B75&lt;&gt;"",H75&lt;B75),"Check dates",IF(AND(G75="Quoted",I75=""),"Check quote date",IF(H75="","Add contact date",IFERROR(IF(TODAY()-H75&gt;Assumptions!$B$4,"Review follow-up","Open"),"Check contact date"))))))))</f>
        <v/>
      </c>
    </row>
    <row r="76">
      <c r="A76" s="22" t="n"/>
      <c r="B76" s="41" t="n"/>
      <c r="C76" s="22" t="n"/>
      <c r="D76" s="22" t="n"/>
      <c r="E76" s="22" t="n"/>
      <c r="F76" s="22" t="n"/>
      <c r="G76" s="22" t="n"/>
      <c r="H76" s="41" t="n"/>
      <c r="I76" s="41" t="n"/>
      <c r="J76" s="41" t="n"/>
      <c r="K76" s="22" t="n"/>
      <c r="L76" s="24" t="n"/>
      <c r="M76" s="24" t="n"/>
      <c r="N76" s="26">
        <f>IF(A76="","",IF(OR(G76&lt;&gt;"Bound",J76="",B76=""),"",IFERROR(J76-B76,"")))</f>
        <v/>
      </c>
      <c r="O76" s="17">
        <f>IF(A76="","",IF(G76="","Check status",IF(G76="Bound",IF(J76="","Check bound date",IF(OR(B76="",J76&lt;B76),"Check dates",IF(OR(M76="",M76&lt;=0),"Check written premium","Complete"))),IF(G76="Closed - Not Bound","Complete",IF(AND(H76&lt;&gt;"",B76&lt;&gt;"",H76&lt;B76),"Check dates",IF(AND(G76="Quoted",I76=""),"Check quote date",IF(H76="","Add contact date",IFERROR(IF(TODAY()-H76&gt;Assumptions!$B$4,"Review follow-up","Open"),"Check contact date"))))))))</f>
        <v/>
      </c>
    </row>
    <row r="77">
      <c r="A77" s="22" t="n"/>
      <c r="B77" s="41" t="n"/>
      <c r="C77" s="22" t="n"/>
      <c r="D77" s="22" t="n"/>
      <c r="E77" s="22" t="n"/>
      <c r="F77" s="22" t="n"/>
      <c r="G77" s="22" t="n"/>
      <c r="H77" s="41" t="n"/>
      <c r="I77" s="41" t="n"/>
      <c r="J77" s="41" t="n"/>
      <c r="K77" s="22" t="n"/>
      <c r="L77" s="24" t="n"/>
      <c r="M77" s="24" t="n"/>
      <c r="N77" s="25">
        <f>IF(A77="","",IF(OR(G77&lt;&gt;"Bound",J77="",B77=""),"",IFERROR(J77-B77,"")))</f>
        <v/>
      </c>
      <c r="O77" s="12">
        <f>IF(A77="","",IF(G77="","Check status",IF(G77="Bound",IF(J77="","Check bound date",IF(OR(B77="",J77&lt;B77),"Check dates",IF(OR(M77="",M77&lt;=0),"Check written premium","Complete"))),IF(G77="Closed - Not Bound","Complete",IF(AND(H77&lt;&gt;"",B77&lt;&gt;"",H77&lt;B77),"Check dates",IF(AND(G77="Quoted",I77=""),"Check quote date",IF(H77="","Add contact date",IFERROR(IF(TODAY()-H77&gt;Assumptions!$B$4,"Review follow-up","Open"),"Check contact date"))))))))</f>
        <v/>
      </c>
    </row>
    <row r="78">
      <c r="A78" s="22" t="n"/>
      <c r="B78" s="41" t="n"/>
      <c r="C78" s="22" t="n"/>
      <c r="D78" s="22" t="n"/>
      <c r="E78" s="22" t="n"/>
      <c r="F78" s="22" t="n"/>
      <c r="G78" s="22" t="n"/>
      <c r="H78" s="41" t="n"/>
      <c r="I78" s="41" t="n"/>
      <c r="J78" s="41" t="n"/>
      <c r="K78" s="22" t="n"/>
      <c r="L78" s="24" t="n"/>
      <c r="M78" s="24" t="n"/>
      <c r="N78" s="26">
        <f>IF(A78="","",IF(OR(G78&lt;&gt;"Bound",J78="",B78=""),"",IFERROR(J78-B78,"")))</f>
        <v/>
      </c>
      <c r="O78" s="17">
        <f>IF(A78="","",IF(G78="","Check status",IF(G78="Bound",IF(J78="","Check bound date",IF(OR(B78="",J78&lt;B78),"Check dates",IF(OR(M78="",M78&lt;=0),"Check written premium","Complete"))),IF(G78="Closed - Not Bound","Complete",IF(AND(H78&lt;&gt;"",B78&lt;&gt;"",H78&lt;B78),"Check dates",IF(AND(G78="Quoted",I78=""),"Check quote date",IF(H78="","Add contact date",IFERROR(IF(TODAY()-H78&gt;Assumptions!$B$4,"Review follow-up","Open"),"Check contact date"))))))))</f>
        <v/>
      </c>
    </row>
    <row r="79">
      <c r="A79" s="22" t="n"/>
      <c r="B79" s="41" t="n"/>
      <c r="C79" s="22" t="n"/>
      <c r="D79" s="22" t="n"/>
      <c r="E79" s="22" t="n"/>
      <c r="F79" s="22" t="n"/>
      <c r="G79" s="22" t="n"/>
      <c r="H79" s="41" t="n"/>
      <c r="I79" s="41" t="n"/>
      <c r="J79" s="41" t="n"/>
      <c r="K79" s="22" t="n"/>
      <c r="L79" s="24" t="n"/>
      <c r="M79" s="24" t="n"/>
      <c r="N79" s="25">
        <f>IF(A79="","",IF(OR(G79&lt;&gt;"Bound",J79="",B79=""),"",IFERROR(J79-B79,"")))</f>
        <v/>
      </c>
      <c r="O79" s="12">
        <f>IF(A79="","",IF(G79="","Check status",IF(G79="Bound",IF(J79="","Check bound date",IF(OR(B79="",J79&lt;B79),"Check dates",IF(OR(M79="",M79&lt;=0),"Check written premium","Complete"))),IF(G79="Closed - Not Bound","Complete",IF(AND(H79&lt;&gt;"",B79&lt;&gt;"",H79&lt;B79),"Check dates",IF(AND(G79="Quoted",I79=""),"Check quote date",IF(H79="","Add contact date",IFERROR(IF(TODAY()-H79&gt;Assumptions!$B$4,"Review follow-up","Open"),"Check contact date"))))))))</f>
        <v/>
      </c>
    </row>
    <row r="80">
      <c r="A80" s="22" t="n"/>
      <c r="B80" s="41" t="n"/>
      <c r="C80" s="22" t="n"/>
      <c r="D80" s="22" t="n"/>
      <c r="E80" s="22" t="n"/>
      <c r="F80" s="22" t="n"/>
      <c r="G80" s="22" t="n"/>
      <c r="H80" s="41" t="n"/>
      <c r="I80" s="41" t="n"/>
      <c r="J80" s="41" t="n"/>
      <c r="K80" s="22" t="n"/>
      <c r="L80" s="24" t="n"/>
      <c r="M80" s="24" t="n"/>
      <c r="N80" s="26">
        <f>IF(A80="","",IF(OR(G80&lt;&gt;"Bound",J80="",B80=""),"",IFERROR(J80-B80,"")))</f>
        <v/>
      </c>
      <c r="O80" s="17">
        <f>IF(A80="","",IF(G80="","Check status",IF(G80="Bound",IF(J80="","Check bound date",IF(OR(B80="",J80&lt;B80),"Check dates",IF(OR(M80="",M80&lt;=0),"Check written premium","Complete"))),IF(G80="Closed - Not Bound","Complete",IF(AND(H80&lt;&gt;"",B80&lt;&gt;"",H80&lt;B80),"Check dates",IF(AND(G80="Quoted",I80=""),"Check quote date",IF(H80="","Add contact date",IFERROR(IF(TODAY()-H80&gt;Assumptions!$B$4,"Review follow-up","Open"),"Check contact date"))))))))</f>
        <v/>
      </c>
    </row>
    <row r="81">
      <c r="A81" s="22" t="n"/>
      <c r="B81" s="41" t="n"/>
      <c r="C81" s="22" t="n"/>
      <c r="D81" s="22" t="n"/>
      <c r="E81" s="22" t="n"/>
      <c r="F81" s="22" t="n"/>
      <c r="G81" s="22" t="n"/>
      <c r="H81" s="41" t="n"/>
      <c r="I81" s="41" t="n"/>
      <c r="J81" s="41" t="n"/>
      <c r="K81" s="22" t="n"/>
      <c r="L81" s="24" t="n"/>
      <c r="M81" s="24" t="n"/>
      <c r="N81" s="25">
        <f>IF(A81="","",IF(OR(G81&lt;&gt;"Bound",J81="",B81=""),"",IFERROR(J81-B81,"")))</f>
        <v/>
      </c>
      <c r="O81" s="12">
        <f>IF(A81="","",IF(G81="","Check status",IF(G81="Bound",IF(J81="","Check bound date",IF(OR(B81="",J81&lt;B81),"Check dates",IF(OR(M81="",M81&lt;=0),"Check written premium","Complete"))),IF(G81="Closed - Not Bound","Complete",IF(AND(H81&lt;&gt;"",B81&lt;&gt;"",H81&lt;B81),"Check dates",IF(AND(G81="Quoted",I81=""),"Check quote date",IF(H81="","Add contact date",IFERROR(IF(TODAY()-H81&gt;Assumptions!$B$4,"Review follow-up","Open"),"Check contact date"))))))))</f>
        <v/>
      </c>
    </row>
    <row r="82">
      <c r="A82" s="22" t="n"/>
      <c r="B82" s="41" t="n"/>
      <c r="C82" s="22" t="n"/>
      <c r="D82" s="22" t="n"/>
      <c r="E82" s="22" t="n"/>
      <c r="F82" s="22" t="n"/>
      <c r="G82" s="22" t="n"/>
      <c r="H82" s="41" t="n"/>
      <c r="I82" s="41" t="n"/>
      <c r="J82" s="41" t="n"/>
      <c r="K82" s="22" t="n"/>
      <c r="L82" s="24" t="n"/>
      <c r="M82" s="24" t="n"/>
      <c r="N82" s="26">
        <f>IF(A82="","",IF(OR(G82&lt;&gt;"Bound",J82="",B82=""),"",IFERROR(J82-B82,"")))</f>
        <v/>
      </c>
      <c r="O82" s="17">
        <f>IF(A82="","",IF(G82="","Check status",IF(G82="Bound",IF(J82="","Check bound date",IF(OR(B82="",J82&lt;B82),"Check dates",IF(OR(M82="",M82&lt;=0),"Check written premium","Complete"))),IF(G82="Closed - Not Bound","Complete",IF(AND(H82&lt;&gt;"",B82&lt;&gt;"",H82&lt;B82),"Check dates",IF(AND(G82="Quoted",I82=""),"Check quote date",IF(H82="","Add contact date",IFERROR(IF(TODAY()-H82&gt;Assumptions!$B$4,"Review follow-up","Open"),"Check contact date"))))))))</f>
        <v/>
      </c>
    </row>
    <row r="83">
      <c r="A83" s="22" t="n"/>
      <c r="B83" s="41" t="n"/>
      <c r="C83" s="22" t="n"/>
      <c r="D83" s="22" t="n"/>
      <c r="E83" s="22" t="n"/>
      <c r="F83" s="22" t="n"/>
      <c r="G83" s="22" t="n"/>
      <c r="H83" s="41" t="n"/>
      <c r="I83" s="41" t="n"/>
      <c r="J83" s="41" t="n"/>
      <c r="K83" s="22" t="n"/>
      <c r="L83" s="24" t="n"/>
      <c r="M83" s="24" t="n"/>
      <c r="N83" s="25">
        <f>IF(A83="","",IF(OR(G83&lt;&gt;"Bound",J83="",B83=""),"",IFERROR(J83-B83,"")))</f>
        <v/>
      </c>
      <c r="O83" s="12">
        <f>IF(A83="","",IF(G83="","Check status",IF(G83="Bound",IF(J83="","Check bound date",IF(OR(B83="",J83&lt;B83),"Check dates",IF(OR(M83="",M83&lt;=0),"Check written premium","Complete"))),IF(G83="Closed - Not Bound","Complete",IF(AND(H83&lt;&gt;"",B83&lt;&gt;"",H83&lt;B83),"Check dates",IF(AND(G83="Quoted",I83=""),"Check quote date",IF(H83="","Add contact date",IFERROR(IF(TODAY()-H83&gt;Assumptions!$B$4,"Review follow-up","Open"),"Check contact date"))))))))</f>
        <v/>
      </c>
    </row>
    <row r="84">
      <c r="A84" s="22" t="n"/>
      <c r="B84" s="41" t="n"/>
      <c r="C84" s="22" t="n"/>
      <c r="D84" s="22" t="n"/>
      <c r="E84" s="22" t="n"/>
      <c r="F84" s="22" t="n"/>
      <c r="G84" s="22" t="n"/>
      <c r="H84" s="41" t="n"/>
      <c r="I84" s="41" t="n"/>
      <c r="J84" s="41" t="n"/>
      <c r="K84" s="22" t="n"/>
      <c r="L84" s="24" t="n"/>
      <c r="M84" s="24" t="n"/>
      <c r="N84" s="26">
        <f>IF(A84="","",IF(OR(G84&lt;&gt;"Bound",J84="",B84=""),"",IFERROR(J84-B84,"")))</f>
        <v/>
      </c>
      <c r="O84" s="17">
        <f>IF(A84="","",IF(G84="","Check status",IF(G84="Bound",IF(J84="","Check bound date",IF(OR(B84="",J84&lt;B84),"Check dates",IF(OR(M84="",M84&lt;=0),"Check written premium","Complete"))),IF(G84="Closed - Not Bound","Complete",IF(AND(H84&lt;&gt;"",B84&lt;&gt;"",H84&lt;B84),"Check dates",IF(AND(G84="Quoted",I84=""),"Check quote date",IF(H84="","Add contact date",IFERROR(IF(TODAY()-H84&gt;Assumptions!$B$4,"Review follow-up","Open"),"Check contact date"))))))))</f>
        <v/>
      </c>
    </row>
    <row r="85">
      <c r="A85" s="22" t="n"/>
      <c r="B85" s="41" t="n"/>
      <c r="C85" s="22" t="n"/>
      <c r="D85" s="22" t="n"/>
      <c r="E85" s="22" t="n"/>
      <c r="F85" s="22" t="n"/>
      <c r="G85" s="22" t="n"/>
      <c r="H85" s="41" t="n"/>
      <c r="I85" s="41" t="n"/>
      <c r="J85" s="41" t="n"/>
      <c r="K85" s="22" t="n"/>
      <c r="L85" s="24" t="n"/>
      <c r="M85" s="24" t="n"/>
      <c r="N85" s="25">
        <f>IF(A85="","",IF(OR(G85&lt;&gt;"Bound",J85="",B85=""),"",IFERROR(J85-B85,"")))</f>
        <v/>
      </c>
      <c r="O85" s="12">
        <f>IF(A85="","",IF(G85="","Check status",IF(G85="Bound",IF(J85="","Check bound date",IF(OR(B85="",J85&lt;B85),"Check dates",IF(OR(M85="",M85&lt;=0),"Check written premium","Complete"))),IF(G85="Closed - Not Bound","Complete",IF(AND(H85&lt;&gt;"",B85&lt;&gt;"",H85&lt;B85),"Check dates",IF(AND(G85="Quoted",I85=""),"Check quote date",IF(H85="","Add contact date",IFERROR(IF(TODAY()-H85&gt;Assumptions!$B$4,"Review follow-up","Open"),"Check contact date"))))))))</f>
        <v/>
      </c>
    </row>
    <row r="86">
      <c r="A86" s="22" t="n"/>
      <c r="B86" s="41" t="n"/>
      <c r="C86" s="22" t="n"/>
      <c r="D86" s="22" t="n"/>
      <c r="E86" s="22" t="n"/>
      <c r="F86" s="22" t="n"/>
      <c r="G86" s="22" t="n"/>
      <c r="H86" s="41" t="n"/>
      <c r="I86" s="41" t="n"/>
      <c r="J86" s="41" t="n"/>
      <c r="K86" s="22" t="n"/>
      <c r="L86" s="24" t="n"/>
      <c r="M86" s="24" t="n"/>
      <c r="N86" s="26">
        <f>IF(A86="","",IF(OR(G86&lt;&gt;"Bound",J86="",B86=""),"",IFERROR(J86-B86,"")))</f>
        <v/>
      </c>
      <c r="O86" s="17">
        <f>IF(A86="","",IF(G86="","Check status",IF(G86="Bound",IF(J86="","Check bound date",IF(OR(B86="",J86&lt;B86),"Check dates",IF(OR(M86="",M86&lt;=0),"Check written premium","Complete"))),IF(G86="Closed - Not Bound","Complete",IF(AND(H86&lt;&gt;"",B86&lt;&gt;"",H86&lt;B86),"Check dates",IF(AND(G86="Quoted",I86=""),"Check quote date",IF(H86="","Add contact date",IFERROR(IF(TODAY()-H86&gt;Assumptions!$B$4,"Review follow-up","Open"),"Check contact date"))))))))</f>
        <v/>
      </c>
    </row>
    <row r="87">
      <c r="A87" s="22" t="n"/>
      <c r="B87" s="41" t="n"/>
      <c r="C87" s="22" t="n"/>
      <c r="D87" s="22" t="n"/>
      <c r="E87" s="22" t="n"/>
      <c r="F87" s="22" t="n"/>
      <c r="G87" s="22" t="n"/>
      <c r="H87" s="41" t="n"/>
      <c r="I87" s="41" t="n"/>
      <c r="J87" s="41" t="n"/>
      <c r="K87" s="22" t="n"/>
      <c r="L87" s="24" t="n"/>
      <c r="M87" s="24" t="n"/>
      <c r="N87" s="25">
        <f>IF(A87="","",IF(OR(G87&lt;&gt;"Bound",J87="",B87=""),"",IFERROR(J87-B87,"")))</f>
        <v/>
      </c>
      <c r="O87" s="12">
        <f>IF(A87="","",IF(G87="","Check status",IF(G87="Bound",IF(J87="","Check bound date",IF(OR(B87="",J87&lt;B87),"Check dates",IF(OR(M87="",M87&lt;=0),"Check written premium","Complete"))),IF(G87="Closed - Not Bound","Complete",IF(AND(H87&lt;&gt;"",B87&lt;&gt;"",H87&lt;B87),"Check dates",IF(AND(G87="Quoted",I87=""),"Check quote date",IF(H87="","Add contact date",IFERROR(IF(TODAY()-H87&gt;Assumptions!$B$4,"Review follow-up","Open"),"Check contact date"))))))))</f>
        <v/>
      </c>
    </row>
    <row r="88">
      <c r="A88" s="22" t="n"/>
      <c r="B88" s="41" t="n"/>
      <c r="C88" s="22" t="n"/>
      <c r="D88" s="22" t="n"/>
      <c r="E88" s="22" t="n"/>
      <c r="F88" s="22" t="n"/>
      <c r="G88" s="22" t="n"/>
      <c r="H88" s="41" t="n"/>
      <c r="I88" s="41" t="n"/>
      <c r="J88" s="41" t="n"/>
      <c r="K88" s="22" t="n"/>
      <c r="L88" s="24" t="n"/>
      <c r="M88" s="24" t="n"/>
      <c r="N88" s="26">
        <f>IF(A88="","",IF(OR(G88&lt;&gt;"Bound",J88="",B88=""),"",IFERROR(J88-B88,"")))</f>
        <v/>
      </c>
      <c r="O88" s="17">
        <f>IF(A88="","",IF(G88="","Check status",IF(G88="Bound",IF(J88="","Check bound date",IF(OR(B88="",J88&lt;B88),"Check dates",IF(OR(M88="",M88&lt;=0),"Check written premium","Complete"))),IF(G88="Closed - Not Bound","Complete",IF(AND(H88&lt;&gt;"",B88&lt;&gt;"",H88&lt;B88),"Check dates",IF(AND(G88="Quoted",I88=""),"Check quote date",IF(H88="","Add contact date",IFERROR(IF(TODAY()-H88&gt;Assumptions!$B$4,"Review follow-up","Open"),"Check contact date"))))))))</f>
        <v/>
      </c>
    </row>
    <row r="89">
      <c r="A89" s="22" t="n"/>
      <c r="B89" s="41" t="n"/>
      <c r="C89" s="22" t="n"/>
      <c r="D89" s="22" t="n"/>
      <c r="E89" s="22" t="n"/>
      <c r="F89" s="22" t="n"/>
      <c r="G89" s="22" t="n"/>
      <c r="H89" s="41" t="n"/>
      <c r="I89" s="41" t="n"/>
      <c r="J89" s="41" t="n"/>
      <c r="K89" s="22" t="n"/>
      <c r="L89" s="24" t="n"/>
      <c r="M89" s="24" t="n"/>
      <c r="N89" s="25">
        <f>IF(A89="","",IF(OR(G89&lt;&gt;"Bound",J89="",B89=""),"",IFERROR(J89-B89,"")))</f>
        <v/>
      </c>
      <c r="O89" s="12">
        <f>IF(A89="","",IF(G89="","Check status",IF(G89="Bound",IF(J89="","Check bound date",IF(OR(B89="",J89&lt;B89),"Check dates",IF(OR(M89="",M89&lt;=0),"Check written premium","Complete"))),IF(G89="Closed - Not Bound","Complete",IF(AND(H89&lt;&gt;"",B89&lt;&gt;"",H89&lt;B89),"Check dates",IF(AND(G89="Quoted",I89=""),"Check quote date",IF(H89="","Add contact date",IFERROR(IF(TODAY()-H89&gt;Assumptions!$B$4,"Review follow-up","Open"),"Check contact date"))))))))</f>
        <v/>
      </c>
    </row>
    <row r="90">
      <c r="A90" s="22" t="n"/>
      <c r="B90" s="41" t="n"/>
      <c r="C90" s="22" t="n"/>
      <c r="D90" s="22" t="n"/>
      <c r="E90" s="22" t="n"/>
      <c r="F90" s="22" t="n"/>
      <c r="G90" s="22" t="n"/>
      <c r="H90" s="41" t="n"/>
      <c r="I90" s="41" t="n"/>
      <c r="J90" s="41" t="n"/>
      <c r="K90" s="22" t="n"/>
      <c r="L90" s="24" t="n"/>
      <c r="M90" s="24" t="n"/>
      <c r="N90" s="26">
        <f>IF(A90="","",IF(OR(G90&lt;&gt;"Bound",J90="",B90=""),"",IFERROR(J90-B90,"")))</f>
        <v/>
      </c>
      <c r="O90" s="17">
        <f>IF(A90="","",IF(G90="","Check status",IF(G90="Bound",IF(J90="","Check bound date",IF(OR(B90="",J90&lt;B90),"Check dates",IF(OR(M90="",M90&lt;=0),"Check written premium","Complete"))),IF(G90="Closed - Not Bound","Complete",IF(AND(H90&lt;&gt;"",B90&lt;&gt;"",H90&lt;B90),"Check dates",IF(AND(G90="Quoted",I90=""),"Check quote date",IF(H90="","Add contact date",IFERROR(IF(TODAY()-H90&gt;Assumptions!$B$4,"Review follow-up","Open"),"Check contact date"))))))))</f>
        <v/>
      </c>
    </row>
    <row r="91">
      <c r="A91" s="22" t="n"/>
      <c r="B91" s="41" t="n"/>
      <c r="C91" s="22" t="n"/>
      <c r="D91" s="22" t="n"/>
      <c r="E91" s="22" t="n"/>
      <c r="F91" s="22" t="n"/>
      <c r="G91" s="22" t="n"/>
      <c r="H91" s="41" t="n"/>
      <c r="I91" s="41" t="n"/>
      <c r="J91" s="41" t="n"/>
      <c r="K91" s="22" t="n"/>
      <c r="L91" s="24" t="n"/>
      <c r="M91" s="24" t="n"/>
      <c r="N91" s="25">
        <f>IF(A91="","",IF(OR(G91&lt;&gt;"Bound",J91="",B91=""),"",IFERROR(J91-B91,"")))</f>
        <v/>
      </c>
      <c r="O91" s="12">
        <f>IF(A91="","",IF(G91="","Check status",IF(G91="Bound",IF(J91="","Check bound date",IF(OR(B91="",J91&lt;B91),"Check dates",IF(OR(M91="",M91&lt;=0),"Check written premium","Complete"))),IF(G91="Closed - Not Bound","Complete",IF(AND(H91&lt;&gt;"",B91&lt;&gt;"",H91&lt;B91),"Check dates",IF(AND(G91="Quoted",I91=""),"Check quote date",IF(H91="","Add contact date",IFERROR(IF(TODAY()-H91&gt;Assumptions!$B$4,"Review follow-up","Open"),"Check contact date"))))))))</f>
        <v/>
      </c>
    </row>
    <row r="92">
      <c r="A92" s="22" t="n"/>
      <c r="B92" s="41" t="n"/>
      <c r="C92" s="22" t="n"/>
      <c r="D92" s="22" t="n"/>
      <c r="E92" s="22" t="n"/>
      <c r="F92" s="22" t="n"/>
      <c r="G92" s="22" t="n"/>
      <c r="H92" s="41" t="n"/>
      <c r="I92" s="41" t="n"/>
      <c r="J92" s="41" t="n"/>
      <c r="K92" s="22" t="n"/>
      <c r="L92" s="24" t="n"/>
      <c r="M92" s="24" t="n"/>
      <c r="N92" s="26">
        <f>IF(A92="","",IF(OR(G92&lt;&gt;"Bound",J92="",B92=""),"",IFERROR(J92-B92,"")))</f>
        <v/>
      </c>
      <c r="O92" s="17">
        <f>IF(A92="","",IF(G92="","Check status",IF(G92="Bound",IF(J92="","Check bound date",IF(OR(B92="",J92&lt;B92),"Check dates",IF(OR(M92="",M92&lt;=0),"Check written premium","Complete"))),IF(G92="Closed - Not Bound","Complete",IF(AND(H92&lt;&gt;"",B92&lt;&gt;"",H92&lt;B92),"Check dates",IF(AND(G92="Quoted",I92=""),"Check quote date",IF(H92="","Add contact date",IFERROR(IF(TODAY()-H92&gt;Assumptions!$B$4,"Review follow-up","Open"),"Check contact date"))))))))</f>
        <v/>
      </c>
    </row>
    <row r="93">
      <c r="A93" s="22" t="n"/>
      <c r="B93" s="41" t="n"/>
      <c r="C93" s="22" t="n"/>
      <c r="D93" s="22" t="n"/>
      <c r="E93" s="22" t="n"/>
      <c r="F93" s="22" t="n"/>
      <c r="G93" s="22" t="n"/>
      <c r="H93" s="41" t="n"/>
      <c r="I93" s="41" t="n"/>
      <c r="J93" s="41" t="n"/>
      <c r="K93" s="22" t="n"/>
      <c r="L93" s="24" t="n"/>
      <c r="M93" s="24" t="n"/>
      <c r="N93" s="25">
        <f>IF(A93="","",IF(OR(G93&lt;&gt;"Bound",J93="",B93=""),"",IFERROR(J93-B93,"")))</f>
        <v/>
      </c>
      <c r="O93" s="12">
        <f>IF(A93="","",IF(G93="","Check status",IF(G93="Bound",IF(J93="","Check bound date",IF(OR(B93="",J93&lt;B93),"Check dates",IF(OR(M93="",M93&lt;=0),"Check written premium","Complete"))),IF(G93="Closed - Not Bound","Complete",IF(AND(H93&lt;&gt;"",B93&lt;&gt;"",H93&lt;B93),"Check dates",IF(AND(G93="Quoted",I93=""),"Check quote date",IF(H93="","Add contact date",IFERROR(IF(TODAY()-H93&gt;Assumptions!$B$4,"Review follow-up","Open"),"Check contact date"))))))))</f>
        <v/>
      </c>
    </row>
    <row r="94">
      <c r="A94" s="22" t="n"/>
      <c r="B94" s="41" t="n"/>
      <c r="C94" s="22" t="n"/>
      <c r="D94" s="22" t="n"/>
      <c r="E94" s="22" t="n"/>
      <c r="F94" s="22" t="n"/>
      <c r="G94" s="22" t="n"/>
      <c r="H94" s="41" t="n"/>
      <c r="I94" s="41" t="n"/>
      <c r="J94" s="41" t="n"/>
      <c r="K94" s="22" t="n"/>
      <c r="L94" s="24" t="n"/>
      <c r="M94" s="24" t="n"/>
      <c r="N94" s="26">
        <f>IF(A94="","",IF(OR(G94&lt;&gt;"Bound",J94="",B94=""),"",IFERROR(J94-B94,"")))</f>
        <v/>
      </c>
      <c r="O94" s="17">
        <f>IF(A94="","",IF(G94="","Check status",IF(G94="Bound",IF(J94="","Check bound date",IF(OR(B94="",J94&lt;B94),"Check dates",IF(OR(M94="",M94&lt;=0),"Check written premium","Complete"))),IF(G94="Closed - Not Bound","Complete",IF(AND(H94&lt;&gt;"",B94&lt;&gt;"",H94&lt;B94),"Check dates",IF(AND(G94="Quoted",I94=""),"Check quote date",IF(H94="","Add contact date",IFERROR(IF(TODAY()-H94&gt;Assumptions!$B$4,"Review follow-up","Open"),"Check contact date"))))))))</f>
        <v/>
      </c>
    </row>
    <row r="95">
      <c r="A95" s="22" t="n"/>
      <c r="B95" s="41" t="n"/>
      <c r="C95" s="22" t="n"/>
      <c r="D95" s="22" t="n"/>
      <c r="E95" s="22" t="n"/>
      <c r="F95" s="22" t="n"/>
      <c r="G95" s="22" t="n"/>
      <c r="H95" s="41" t="n"/>
      <c r="I95" s="41" t="n"/>
      <c r="J95" s="41" t="n"/>
      <c r="K95" s="22" t="n"/>
      <c r="L95" s="24" t="n"/>
      <c r="M95" s="24" t="n"/>
      <c r="N95" s="25">
        <f>IF(A95="","",IF(OR(G95&lt;&gt;"Bound",J95="",B95=""),"",IFERROR(J95-B95,"")))</f>
        <v/>
      </c>
      <c r="O95" s="12">
        <f>IF(A95="","",IF(G95="","Check status",IF(G95="Bound",IF(J95="","Check bound date",IF(OR(B95="",J95&lt;B95),"Check dates",IF(OR(M95="",M95&lt;=0),"Check written premium","Complete"))),IF(G95="Closed - Not Bound","Complete",IF(AND(H95&lt;&gt;"",B95&lt;&gt;"",H95&lt;B95),"Check dates",IF(AND(G95="Quoted",I95=""),"Check quote date",IF(H95="","Add contact date",IFERROR(IF(TODAY()-H95&gt;Assumptions!$B$4,"Review follow-up","Open"),"Check contact date"))))))))</f>
        <v/>
      </c>
    </row>
    <row r="96">
      <c r="A96" s="22" t="n"/>
      <c r="B96" s="41" t="n"/>
      <c r="C96" s="22" t="n"/>
      <c r="D96" s="22" t="n"/>
      <c r="E96" s="22" t="n"/>
      <c r="F96" s="22" t="n"/>
      <c r="G96" s="22" t="n"/>
      <c r="H96" s="41" t="n"/>
      <c r="I96" s="41" t="n"/>
      <c r="J96" s="41" t="n"/>
      <c r="K96" s="22" t="n"/>
      <c r="L96" s="24" t="n"/>
      <c r="M96" s="24" t="n"/>
      <c r="N96" s="26">
        <f>IF(A96="","",IF(OR(G96&lt;&gt;"Bound",J96="",B96=""),"",IFERROR(J96-B96,"")))</f>
        <v/>
      </c>
      <c r="O96" s="17">
        <f>IF(A96="","",IF(G96="","Check status",IF(G96="Bound",IF(J96="","Check bound date",IF(OR(B96="",J96&lt;B96),"Check dates",IF(OR(M96="",M96&lt;=0),"Check written premium","Complete"))),IF(G96="Closed - Not Bound","Complete",IF(AND(H96&lt;&gt;"",B96&lt;&gt;"",H96&lt;B96),"Check dates",IF(AND(G96="Quoted",I96=""),"Check quote date",IF(H96="","Add contact date",IFERROR(IF(TODAY()-H96&gt;Assumptions!$B$4,"Review follow-up","Open"),"Check contact date"))))))))</f>
        <v/>
      </c>
    </row>
    <row r="97">
      <c r="A97" s="22" t="n"/>
      <c r="B97" s="41" t="n"/>
      <c r="C97" s="22" t="n"/>
      <c r="D97" s="22" t="n"/>
      <c r="E97" s="22" t="n"/>
      <c r="F97" s="22" t="n"/>
      <c r="G97" s="22" t="n"/>
      <c r="H97" s="41" t="n"/>
      <c r="I97" s="41" t="n"/>
      <c r="J97" s="41" t="n"/>
      <c r="K97" s="22" t="n"/>
      <c r="L97" s="24" t="n"/>
      <c r="M97" s="24" t="n"/>
      <c r="N97" s="25">
        <f>IF(A97="","",IF(OR(G97&lt;&gt;"Bound",J97="",B97=""),"",IFERROR(J97-B97,"")))</f>
        <v/>
      </c>
      <c r="O97" s="12">
        <f>IF(A97="","",IF(G97="","Check status",IF(G97="Bound",IF(J97="","Check bound date",IF(OR(B97="",J97&lt;B97),"Check dates",IF(OR(M97="",M97&lt;=0),"Check written premium","Complete"))),IF(G97="Closed - Not Bound","Complete",IF(AND(H97&lt;&gt;"",B97&lt;&gt;"",H97&lt;B97),"Check dates",IF(AND(G97="Quoted",I97=""),"Check quote date",IF(H97="","Add contact date",IFERROR(IF(TODAY()-H97&gt;Assumptions!$B$4,"Review follow-up","Open"),"Check contact date"))))))))</f>
        <v/>
      </c>
    </row>
    <row r="98">
      <c r="A98" s="22" t="n"/>
      <c r="B98" s="41" t="n"/>
      <c r="C98" s="22" t="n"/>
      <c r="D98" s="22" t="n"/>
      <c r="E98" s="22" t="n"/>
      <c r="F98" s="22" t="n"/>
      <c r="G98" s="22" t="n"/>
      <c r="H98" s="41" t="n"/>
      <c r="I98" s="41" t="n"/>
      <c r="J98" s="41" t="n"/>
      <c r="K98" s="22" t="n"/>
      <c r="L98" s="24" t="n"/>
      <c r="M98" s="24" t="n"/>
      <c r="N98" s="26">
        <f>IF(A98="","",IF(OR(G98&lt;&gt;"Bound",J98="",B98=""),"",IFERROR(J98-B98,"")))</f>
        <v/>
      </c>
      <c r="O98" s="17">
        <f>IF(A98="","",IF(G98="","Check status",IF(G98="Bound",IF(J98="","Check bound date",IF(OR(B98="",J98&lt;B98),"Check dates",IF(OR(M98="",M98&lt;=0),"Check written premium","Complete"))),IF(G98="Closed - Not Bound","Complete",IF(AND(H98&lt;&gt;"",B98&lt;&gt;"",H98&lt;B98),"Check dates",IF(AND(G98="Quoted",I98=""),"Check quote date",IF(H98="","Add contact date",IFERROR(IF(TODAY()-H98&gt;Assumptions!$B$4,"Review follow-up","Open"),"Check contact date"))))))))</f>
        <v/>
      </c>
    </row>
    <row r="99">
      <c r="A99" s="22" t="n"/>
      <c r="B99" s="41" t="n"/>
      <c r="C99" s="22" t="n"/>
      <c r="D99" s="22" t="n"/>
      <c r="E99" s="22" t="n"/>
      <c r="F99" s="22" t="n"/>
      <c r="G99" s="22" t="n"/>
      <c r="H99" s="41" t="n"/>
      <c r="I99" s="41" t="n"/>
      <c r="J99" s="41" t="n"/>
      <c r="K99" s="22" t="n"/>
      <c r="L99" s="24" t="n"/>
      <c r="M99" s="24" t="n"/>
      <c r="N99" s="25">
        <f>IF(A99="","",IF(OR(G99&lt;&gt;"Bound",J99="",B99=""),"",IFERROR(J99-B99,"")))</f>
        <v/>
      </c>
      <c r="O99" s="12">
        <f>IF(A99="","",IF(G99="","Check status",IF(G99="Bound",IF(J99="","Check bound date",IF(OR(B99="",J99&lt;B99),"Check dates",IF(OR(M99="",M99&lt;=0),"Check written premium","Complete"))),IF(G99="Closed - Not Bound","Complete",IF(AND(H99&lt;&gt;"",B99&lt;&gt;"",H99&lt;B99),"Check dates",IF(AND(G99="Quoted",I99=""),"Check quote date",IF(H99="","Add contact date",IFERROR(IF(TODAY()-H99&gt;Assumptions!$B$4,"Review follow-up","Open"),"Check contact date"))))))))</f>
        <v/>
      </c>
    </row>
    <row r="100">
      <c r="A100" s="22" t="n"/>
      <c r="B100" s="41" t="n"/>
      <c r="C100" s="22" t="n"/>
      <c r="D100" s="22" t="n"/>
      <c r="E100" s="22" t="n"/>
      <c r="F100" s="22" t="n"/>
      <c r="G100" s="22" t="n"/>
      <c r="H100" s="41" t="n"/>
      <c r="I100" s="41" t="n"/>
      <c r="J100" s="41" t="n"/>
      <c r="K100" s="22" t="n"/>
      <c r="L100" s="24" t="n"/>
      <c r="M100" s="24" t="n"/>
      <c r="N100" s="26">
        <f>IF(A100="","",IF(OR(G100&lt;&gt;"Bound",J100="",B100=""),"",IFERROR(J100-B100,"")))</f>
        <v/>
      </c>
      <c r="O100" s="17">
        <f>IF(A100="","",IF(G100="","Check status",IF(G100="Bound",IF(J100="","Check bound date",IF(OR(B100="",J100&lt;B100),"Check dates",IF(OR(M100="",M100&lt;=0),"Check written premium","Complete"))),IF(G100="Closed - Not Bound","Complete",IF(AND(H100&lt;&gt;"",B100&lt;&gt;"",H100&lt;B100),"Check dates",IF(AND(G100="Quoted",I100=""),"Check quote date",IF(H100="","Add contact date",IFERROR(IF(TODAY()-H100&gt;Assumptions!$B$4,"Review follow-up","Open"),"Check contact date"))))))))</f>
        <v/>
      </c>
    </row>
    <row r="101">
      <c r="A101" s="22" t="n"/>
      <c r="B101" s="41" t="n"/>
      <c r="C101" s="22" t="n"/>
      <c r="D101" s="22" t="n"/>
      <c r="E101" s="22" t="n"/>
      <c r="F101" s="22" t="n"/>
      <c r="G101" s="22" t="n"/>
      <c r="H101" s="41" t="n"/>
      <c r="I101" s="41" t="n"/>
      <c r="J101" s="41" t="n"/>
      <c r="K101" s="22" t="n"/>
      <c r="L101" s="24" t="n"/>
      <c r="M101" s="24" t="n"/>
      <c r="N101" s="25">
        <f>IF(A101="","",IF(OR(G101&lt;&gt;"Bound",J101="",B101=""),"",IFERROR(J101-B101,"")))</f>
        <v/>
      </c>
      <c r="O101" s="12">
        <f>IF(A101="","",IF(G101="","Check status",IF(G101="Bound",IF(J101="","Check bound date",IF(OR(B101="",J101&lt;B101),"Check dates",IF(OR(M101="",M101&lt;=0),"Check written premium","Complete"))),IF(G101="Closed - Not Bound","Complete",IF(AND(H101&lt;&gt;"",B101&lt;&gt;"",H101&lt;B101),"Check dates",IF(AND(G101="Quoted",I101=""),"Check quote date",IF(H101="","Add contact date",IFERROR(IF(TODAY()-H101&gt;Assumptions!$B$4,"Review follow-up","Open"),"Check contact date"))))))))</f>
        <v/>
      </c>
    </row>
    <row r="102">
      <c r="A102" s="22" t="n"/>
      <c r="B102" s="41" t="n"/>
      <c r="C102" s="22" t="n"/>
      <c r="D102" s="22" t="n"/>
      <c r="E102" s="22" t="n"/>
      <c r="F102" s="22" t="n"/>
      <c r="G102" s="22" t="n"/>
      <c r="H102" s="41" t="n"/>
      <c r="I102" s="41" t="n"/>
      <c r="J102" s="41" t="n"/>
      <c r="K102" s="22" t="n"/>
      <c r="L102" s="24" t="n"/>
      <c r="M102" s="24" t="n"/>
      <c r="N102" s="26">
        <f>IF(A102="","",IF(OR(G102&lt;&gt;"Bound",J102="",B102=""),"",IFERROR(J102-B102,"")))</f>
        <v/>
      </c>
      <c r="O102" s="17">
        <f>IF(A102="","",IF(G102="","Check status",IF(G102="Bound",IF(J102="","Check bound date",IF(OR(B102="",J102&lt;B102),"Check dates",IF(OR(M102="",M102&lt;=0),"Check written premium","Complete"))),IF(G102="Closed - Not Bound","Complete",IF(AND(H102&lt;&gt;"",B102&lt;&gt;"",H102&lt;B102),"Check dates",IF(AND(G102="Quoted",I102=""),"Check quote date",IF(H102="","Add contact date",IFERROR(IF(TODAY()-H102&gt;Assumptions!$B$4,"Review follow-up","Open"),"Check contact date"))))))))</f>
        <v/>
      </c>
    </row>
    <row r="103">
      <c r="A103" s="22" t="n"/>
      <c r="B103" s="41" t="n"/>
      <c r="C103" s="22" t="n"/>
      <c r="D103" s="22" t="n"/>
      <c r="E103" s="22" t="n"/>
      <c r="F103" s="22" t="n"/>
      <c r="G103" s="22" t="n"/>
      <c r="H103" s="41" t="n"/>
      <c r="I103" s="41" t="n"/>
      <c r="J103" s="41" t="n"/>
      <c r="K103" s="22" t="n"/>
      <c r="L103" s="24" t="n"/>
      <c r="M103" s="24" t="n"/>
      <c r="N103" s="25">
        <f>IF(A103="","",IF(OR(G103&lt;&gt;"Bound",J103="",B103=""),"",IFERROR(J103-B103,"")))</f>
        <v/>
      </c>
      <c r="O103" s="12">
        <f>IF(A103="","",IF(G103="","Check status",IF(G103="Bound",IF(J103="","Check bound date",IF(OR(B103="",J103&lt;B103),"Check dates",IF(OR(M103="",M103&lt;=0),"Check written premium","Complete"))),IF(G103="Closed - Not Bound","Complete",IF(AND(H103&lt;&gt;"",B103&lt;&gt;"",H103&lt;B103),"Check dates",IF(AND(G103="Quoted",I103=""),"Check quote date",IF(H103="","Add contact date",IFERROR(IF(TODAY()-H103&gt;Assumptions!$B$4,"Review follow-up","Open"),"Check contact date"))))))))</f>
        <v/>
      </c>
    </row>
    <row r="104">
      <c r="A104" s="22" t="n"/>
      <c r="B104" s="41" t="n"/>
      <c r="C104" s="22" t="n"/>
      <c r="D104" s="22" t="n"/>
      <c r="E104" s="22" t="n"/>
      <c r="F104" s="22" t="n"/>
      <c r="G104" s="22" t="n"/>
      <c r="H104" s="41" t="n"/>
      <c r="I104" s="41" t="n"/>
      <c r="J104" s="41" t="n"/>
      <c r="K104" s="22" t="n"/>
      <c r="L104" s="24" t="n"/>
      <c r="M104" s="24" t="n"/>
      <c r="N104" s="26">
        <f>IF(A104="","",IF(OR(G104&lt;&gt;"Bound",J104="",B104=""),"",IFERROR(J104-B104,"")))</f>
        <v/>
      </c>
      <c r="O104" s="17">
        <f>IF(A104="","",IF(G104="","Check status",IF(G104="Bound",IF(J104="","Check bound date",IF(OR(B104="",J104&lt;B104),"Check dates",IF(OR(M104="",M104&lt;=0),"Check written premium","Complete"))),IF(G104="Closed - Not Bound","Complete",IF(AND(H104&lt;&gt;"",B104&lt;&gt;"",H104&lt;B104),"Check dates",IF(AND(G104="Quoted",I104=""),"Check quote date",IF(H104="","Add contact date",IFERROR(IF(TODAY()-H104&gt;Assumptions!$B$4,"Review follow-up","Open"),"Check contact date"))))))))</f>
        <v/>
      </c>
    </row>
  </sheetData>
  <autoFilter ref="A4:O104"/>
  <mergeCells count="1">
    <mergeCell ref="A1:O1"/>
  </mergeCells>
  <conditionalFormatting sqref="O5:O104">
    <cfRule type="expression" priority="1" dxfId="0">
      <formula>OR(LEFT($O5,5)="Check",LEFT($O5,6)="Review",LEFT($O5,3)="Add")</formula>
    </cfRule>
    <cfRule type="expression" priority="2" dxfId="1">
      <formula>$O5="Complete"</formula>
    </cfRule>
  </conditionalFormatting>
  <conditionalFormatting sqref="M5:M104">
    <cfRule type="expression" priority="3" dxfId="0">
      <formula>AND($A5&lt;&gt;"",$G5="Bound",OR($M5="",$M5&lt;=0))</formula>
    </cfRule>
  </conditionalFormatting>
  <conditionalFormatting sqref="J5:J104">
    <cfRule type="expression" priority="4" dxfId="0">
      <formula>AND($A5&lt;&gt;"",$J5&lt;&gt;"",$B5&lt;&gt;"",$J5&lt;$B5)</formula>
    </cfRule>
  </conditionalFormatting>
  <dataValidations count="7">
    <dataValidation sqref="D5:D104" showDropDown="0" showInputMessage="1" showErrorMessage="1" allowBlank="0" errorTitle="Select a listed value" error="Choose a value from the editable Assumptions list." promptTitle="Referral source" prompt="Select a referral source from the editable Assumptions list." type="list" errorStyle="stop">
      <formula1>=INDIRECT("Assumptions!$A$11:$A$20")</formula1>
    </dataValidation>
    <dataValidation sqref="E5:E104" showDropDown="0" showInputMessage="1" showErrorMessage="1" allowBlank="0" errorTitle="Select a listed value" error="Choose a value from the editable Assumptions list." promptTitle="Lead owner" prompt="Select a fictional lead owner from the editable Assumptions list." type="list" errorStyle="stop">
      <formula1>=INDIRECT("Assumptions!$C$11:$C$14")</formula1>
    </dataValidation>
    <dataValidation sqref="F5:F104" showDropDown="0" showInputMessage="1" showErrorMessage="1" allowBlank="0" errorTitle="Select a listed value" error="Choose a value from the editable Assumptions list." promptTitle="Line of business" prompt="Select the administrative line label." type="list" errorStyle="stop">
      <formula1>=INDIRECT("Assumptions!$E$11:$E$17")</formula1>
    </dataValidation>
    <dataValidation sqref="G5:G104" showDropDown="0" showInputMessage="1" showErrorMessage="1" allowBlank="0" errorTitle="Select a listed value" error="Choose a value from the editable Assumptions list." promptTitle="Referral status" prompt="Select the current administrative status." type="list" errorStyle="stop">
      <formula1>=INDIRECT("Assumptions!$G$11:$G$15")</formula1>
    </dataValidation>
    <dataValidation sqref="B5:B104 H5:J104" showDropDown="0" showInputMessage="1" showErrorMessage="1" allowBlank="0" errorTitle="Check the date" error="Enter a date within the editable date limits on the Assumptions sheet." promptTitle="Administrative date" prompt="Enter a date using MM/DD/YYYY." type="date" errorStyle="stop" operator="between">
      <formula1>=INDIRECT("Assumptions!$B$5")</formula1>
      <formula2>=INDIRECT("Assumptions!$B$6")</formula2>
    </dataValidation>
    <dataValidation sqref="L5:M104" showDropDown="0" showInputMessage="1" showErrorMessage="1" allowBlank="0" errorTitle="Check the amount" error="Enter a nonnegative amount within the editable maximum on the Assumptions sheet." promptTitle="Premium entry" prompt="Enter an administrative premium amount in US dollars." type="decimal" errorStyle="stop" operator="between">
      <formula1>0</formula1>
      <formula2>=INDIRECT("Assumptions!$B$7")</formula2>
    </dataValidation>
    <dataValidation sqref="A5:A104" showDropDown="0" showInputMessage="1" showErrorMessage="1" allowBlank="0" errorTitle="Duplicate referral ID" error="Enter a unique referral ID or leave the row blank." promptTitle="Referral ID" prompt="Use a unique internal administrative identifier." type="custom" errorStyle="stop">
      <formula1>=OR(A5="",COUNTIF($A$5:$A$104,A5)=1)</formula1>
    </dataValidation>
  </dataValidations>
  <pageMargins left="0.25" right="0.25" top="0.5" bottom="0.5" header="0.5" footer="0.5"/>
  <pageSetup orientation="landscape" fitToWidth="1"/>
</worksheet>
</file>

<file path=xl/worksheets/sheet3.xml><?xml version="1.0" encoding="utf-8"?>
<worksheet xmlns="http://schemas.openxmlformats.org/spreadsheetml/2006/main">
  <sheetPr>
    <tabColor rgb="00E56A2A"/>
    <outlinePr summaryBelow="1" summaryRight="1"/>
    <pageSetUpPr/>
  </sheetPr>
  <dimension ref="A1:G20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55" customWidth="1" min="3" max="3"/>
    <col width="3" customWidth="1" min="4" max="4"/>
    <col width="22" customWidth="1" min="5" max="5"/>
    <col width="3" customWidth="1" min="6" max="6"/>
    <col width="23" customWidth="1" min="7" max="7"/>
  </cols>
  <sheetData>
    <row r="1" ht="27" customHeight="1">
      <c r="A1" s="1" t="inlineStr">
        <is>
          <t>Insurance Referral Source Tracker — Assumptions</t>
        </is>
      </c>
      <c r="B1" s="32" t="n"/>
      <c r="C1" s="32" t="n"/>
      <c r="D1" s="32" t="n"/>
      <c r="E1" s="32" t="n"/>
      <c r="F1" s="32" t="n"/>
      <c r="G1" s="33" t="n"/>
    </row>
    <row r="2" ht="20" customHeight="1">
      <c r="A2" s="21" t="inlineStr">
        <is>
          <t>Edit the review interval, entry limits, and validation lists used by the Referrals sheet.</t>
        </is>
      </c>
    </row>
    <row r="3">
      <c r="A3" s="10" t="inlineStr">
        <is>
          <t>Setting</t>
        </is>
      </c>
      <c r="B3" s="10" t="inlineStr">
        <is>
          <t>Editable Value</t>
        </is>
      </c>
      <c r="C3" s="10" t="inlineStr">
        <is>
          <t>Use</t>
        </is>
      </c>
    </row>
    <row r="4">
      <c r="A4" s="11" t="inlineStr">
        <is>
          <t>Follow-Up Review Days</t>
        </is>
      </c>
      <c r="B4" s="27" t="n">
        <v>7</v>
      </c>
      <c r="C4" s="28" t="inlineStr">
        <is>
          <t>Flags open referrals when the last contact is older than this interval.</t>
        </is>
      </c>
    </row>
    <row r="5">
      <c r="A5" s="16" t="inlineStr">
        <is>
          <t>Earliest Referral Date</t>
        </is>
      </c>
      <c r="B5" s="42" t="n">
        <v>43831</v>
      </c>
      <c r="C5" s="30" t="inlineStr">
        <is>
          <t>Lowest accepted date on the Referrals sheet.</t>
        </is>
      </c>
    </row>
    <row r="6">
      <c r="A6" s="11" t="inlineStr">
        <is>
          <t>Latest Referral Date</t>
        </is>
      </c>
      <c r="B6" s="42" t="n">
        <v>49674</v>
      </c>
      <c r="C6" s="28" t="inlineStr">
        <is>
          <t>Highest accepted date on the Referrals sheet.</t>
        </is>
      </c>
    </row>
    <row r="7">
      <c r="A7" s="16" t="inlineStr">
        <is>
          <t>Maximum Premium Entry</t>
        </is>
      </c>
      <c r="B7" s="31" t="n">
        <v>1000000</v>
      </c>
      <c r="C7" s="30" t="inlineStr">
        <is>
          <t>Highest accepted estimated or written premium entry.</t>
        </is>
      </c>
    </row>
    <row r="8"/>
    <row r="9"/>
    <row r="10">
      <c r="A10" s="5" t="inlineStr">
        <is>
          <t>Referral Sources</t>
        </is>
      </c>
      <c r="C10" s="5" t="inlineStr">
        <is>
          <t>Lead Owners</t>
        </is>
      </c>
      <c r="E10" s="5" t="inlineStr">
        <is>
          <t>Lines of Business</t>
        </is>
      </c>
      <c r="G10" s="5" t="inlineStr">
        <is>
          <t>Status Choices</t>
        </is>
      </c>
    </row>
    <row r="11">
      <c r="A11" s="22" t="inlineStr">
        <is>
          <t>Fictional Birch Realty</t>
        </is>
      </c>
      <c r="C11" s="22" t="inlineStr">
        <is>
          <t>Avery Example (Fictional)</t>
        </is>
      </c>
      <c r="E11" s="22" t="inlineStr">
        <is>
          <t>Auto</t>
        </is>
      </c>
      <c r="G11" s="22" t="inlineStr">
        <is>
          <t>New</t>
        </is>
      </c>
    </row>
    <row r="12">
      <c r="A12" s="22" t="inlineStr">
        <is>
          <t>Fictional Northstar Lending</t>
        </is>
      </c>
      <c r="C12" s="22" t="inlineStr">
        <is>
          <t>Jordan Sample (Fictional)</t>
        </is>
      </c>
      <c r="E12" s="22" t="inlineStr">
        <is>
          <t>Home</t>
        </is>
      </c>
      <c r="G12" s="22" t="inlineStr">
        <is>
          <t>Contacted</t>
        </is>
      </c>
    </row>
    <row r="13">
      <c r="A13" s="22" t="inlineStr">
        <is>
          <t>Fictional Harbor Tax Studio</t>
        </is>
      </c>
      <c r="C13" s="22" t="inlineStr">
        <is>
          <t>Casey Placeholder (Fictional)</t>
        </is>
      </c>
      <c r="E13" s="22" t="inlineStr">
        <is>
          <t>Renters</t>
        </is>
      </c>
      <c r="G13" s="22" t="inlineStr">
        <is>
          <t>Quoted</t>
        </is>
      </c>
    </row>
    <row r="14">
      <c r="A14" s="22" t="inlineStr">
        <is>
          <t>Client Referral</t>
        </is>
      </c>
      <c r="C14" s="22" t="inlineStr">
        <is>
          <t>Morgan Demo (Fictional)</t>
        </is>
      </c>
      <c r="E14" s="22" t="inlineStr">
        <is>
          <t>Umbrella</t>
        </is>
      </c>
      <c r="G14" s="22" t="inlineStr">
        <is>
          <t>Bound</t>
        </is>
      </c>
    </row>
    <row r="15">
      <c r="A15" s="22" t="inlineStr">
        <is>
          <t>Agency Website</t>
        </is>
      </c>
      <c r="E15" s="22" t="inlineStr">
        <is>
          <t>Small Commercial</t>
        </is>
      </c>
      <c r="G15" s="22" t="inlineStr">
        <is>
          <t>Closed - Not Bound</t>
        </is>
      </c>
    </row>
    <row r="16">
      <c r="A16" s="22" t="inlineStr">
        <is>
          <t>Community Event</t>
        </is>
      </c>
      <c r="E16" s="22" t="inlineStr">
        <is>
          <t>Life</t>
        </is>
      </c>
    </row>
    <row r="17">
      <c r="A17" s="22" t="inlineStr">
        <is>
          <t>Social Media</t>
        </is>
      </c>
      <c r="E17" s="22" t="inlineStr">
        <is>
          <t>Other</t>
        </is>
      </c>
    </row>
    <row r="18">
      <c r="A18" s="22" t="inlineStr">
        <is>
          <t>Walk-In</t>
        </is>
      </c>
    </row>
    <row r="19">
      <c r="A19" s="22" t="inlineStr">
        <is>
          <t>Producer Network</t>
        </is>
      </c>
    </row>
    <row r="20">
      <c r="A20" s="22" t="inlineStr">
        <is>
          <t>Other</t>
        </is>
      </c>
    </row>
  </sheetData>
  <autoFilter ref="A3:C7"/>
  <mergeCells count="1">
    <mergeCell ref="A1:G1"/>
  </mergeCells>
  <dataValidations count="3">
    <dataValidation sqref="B4" showDropDown="0" showInputMessage="1" showErrorMessage="1" allowBlank="0" errorTitle="Enter 1 to 90 days" error="The follow-up review interval must be a whole number from 1 through 90." promptTitle="Review interval" prompt="Enter the number of days before an open referral needs human review." type="whole" errorStyle="stop" operator="between">
      <formula1>1</formula1>
      <formula2>90</formula2>
    </dataValidation>
    <dataValidation sqref="B5:B6" showDropDown="0" showInputMessage="0" showErrorMessage="1" allowBlank="0" errorTitle="Check the date" error="Enter a valid date within the displayed administrative planning period." type="date" errorStyle="stop" operator="between">
      <formula1>DATE(2006,1,1)</formula1>
      <formula2>DATE(2046,12,31)</formula2>
    </dataValidation>
    <dataValidation sqref="B7" showDropDown="0" showInputMessage="0" showErrorMessage="1" allowBlank="0" errorTitle="Check the limit" error="Enter a nonnegative maximum premium no greater than $10,000,000.00." type="decimal" errorStyle="stop" operator="between">
      <formula1>0</formula1>
      <formula2>10000000</formula2>
    </dataValidation>
  </dataValidations>
  <pageMargins left="0.25" right="0.25" top="0.5" bottom="0.5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Independent Insurance Agency</dc:creator>
  <dc:title xmlns:dc="http://purl.org/dc/elements/1.1/">Insurance Referral Source Tracker</dc:title>
  <dc:description xmlns:dc="http://purl.org/dc/elements/1.1/">Fictional sample data for independent insurance agency administration.</dc:description>
  <dc:subject xmlns:dc="http://purl.org/dc/elements/1.1/">Administrative referral source and bound-policy outcome tracking</dc:subject>
  <dcterms:created xmlns:dcterms="http://purl.org/dc/terms/" xmlns:xsi="http://www.w3.org/2001/XMLSchema-instance" xsi:type="dcterms:W3CDTF">2026-09-10T03:08:09Z</dcterms:created>
  <dcterms:modified xmlns:dcterms="http://purl.org/dc/terms/" xmlns:xsi="http://www.w3.org/2001/XMLSchema-instance" xsi:type="dcterms:W3CDTF">2026-09-10T03:08:10+00:00Z</dcterms:modified>
</cp:coreProperties>
</file>