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newal Foreca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'Renewal Forecast'!$A$4:$R$104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;[Red]-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5E6F78"/>
      <sz val="9"/>
    </font>
    <font>
      <name val="Aptos"/>
      <b val="1"/>
      <color rgb="00FFFFFF"/>
      <sz val="10"/>
    </font>
    <font>
      <name val="Aptos"/>
      <b val="1"/>
      <color rgb="00243746"/>
      <sz val="10"/>
    </font>
    <font>
      <name val="Aptos"/>
      <b val="1"/>
      <color rgb="00FFFFFF"/>
      <sz val="11"/>
    </font>
    <font>
      <name val="Aptos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E56A2A"/>
      </patternFill>
    </fill>
    <fill>
      <patternFill patternType="solid">
        <fgColor rgb="00FFFFFF"/>
      </patternFill>
    </fill>
    <fill>
      <patternFill patternType="solid">
        <fgColor rgb="00FFF1D9"/>
      </patternFill>
    </fill>
  </fills>
  <borders count="2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/>
    </xf>
    <xf numFmtId="165" fontId="6" fillId="3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/>
    </xf>
    <xf numFmtId="165" fontId="6" fillId="5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1" fontId="6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 wrapText="1"/>
    </xf>
    <xf numFmtId="165" fontId="6" fillId="6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 wrapText="1"/>
    </xf>
    <xf numFmtId="166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/>
    </xf>
    <xf numFmtId="166" fontId="6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472F"/>
        </patternFill>
      </fill>
    </dxf>
    <dxf>
      <font>
        <name val="Aptos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Premium by Line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173B57"/>
            </a:solidFill>
            <a:ln xmlns:a="http://schemas.openxmlformats.org/drawingml/2006/main">
              <a:solidFill>
                <a:srgbClr val="173B57"/>
              </a:solidFill>
              <a:prstDash val="solid"/>
            </a:ln>
          </spPr>
          <cat>
            <numRef>
              <f>'Summary'!$A$17:$A$22</f>
            </numRef>
          </cat>
          <val>
            <numRef>
              <f>'Summary'!$B$17:$B$22</f>
            </numRef>
          </val>
        </ser>
        <ser>
          <idx val="1"/>
          <order val="1"/>
          <tx>
            <strRef>
              <f>'Summary'!C16</f>
            </strRef>
          </tx>
          <spPr>
            <a:solidFill xmlns:a="http://schemas.openxmlformats.org/drawingml/2006/main">
              <a:srgbClr val="E56A2A"/>
            </a:solidFill>
            <a:ln xmlns:a="http://schemas.openxmlformats.org/drawingml/2006/main">
              <a:solidFill>
                <a:srgbClr val="E56A2A"/>
              </a:solidFill>
              <a:prstDash val="solid"/>
            </a:ln>
          </spPr>
          <cat>
            <numRef>
              <f>'Summary'!$A$17:$A$22</f>
            </numRef>
          </cat>
          <val>
            <numRef>
              <f>'Summary'!$C$17:$C$22</f>
            </numRef>
          </val>
        </ser>
        <gapWidth val="65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Line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Premium</a:t>
                </a:r>
              </a:p>
            </rich>
          </tx>
        </title>
        <numFmt formatCode="$0,&quot;K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14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" customWidth="1" min="3" max="3"/>
    <col width="27" customWidth="1" min="4" max="4"/>
    <col width="17" customWidth="1" min="5" max="5"/>
    <col width="3" customWidth="1" min="6" max="6"/>
    <col width="28" customWidth="1" min="7" max="7"/>
    <col width="17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0" customHeight="1">
      <c r="A1" s="1" t="inlineStr">
        <is>
          <t>Insurance Renewal Premium Forecast</t>
        </is>
      </c>
    </row>
    <row r="2" ht="22" customHeight="1">
      <c r="A2" s="2" t="inlineStr">
        <is>
          <t>Administrative forecast based only on entered renewal records and editable assumptions. Verify entries before agency use; this workbook does not provide coverage advice.</t>
        </is>
      </c>
    </row>
    <row r="3"/>
    <row r="4">
      <c r="A4" s="3" t="inlineStr">
        <is>
          <t>As-of Date</t>
        </is>
      </c>
      <c r="B4" s="4">
        <f>Assumptions!$I$5</f>
        <v/>
      </c>
      <c r="D4" s="3" t="inlineStr">
        <is>
          <t>Forecast Horizon (Days)</t>
        </is>
      </c>
      <c r="E4" s="5">
        <f>Assumptions!$I$6</f>
        <v/>
      </c>
      <c r="G4" s="3" t="inlineStr">
        <is>
          <t>Due-Soon Window (Days)</t>
        </is>
      </c>
      <c r="H4" s="5">
        <f>Assumptions!$I$7</f>
        <v/>
      </c>
    </row>
    <row r="5"/>
    <row r="6">
      <c r="A6" s="3" t="inlineStr">
        <is>
          <t>Policies in Horizon</t>
        </is>
      </c>
      <c r="B6" s="5">
        <f>COUNTIFS('Renewal Forecast'!$A$5:$A$104,"&lt;&gt;",'Renewal Forecast'!$F$5:$F$104,"&gt;="&amp;$B$4,'Renewal Forecast'!$F$5:$F$104,"&lt;="&amp;($B$4+$E$4))</f>
        <v/>
      </c>
      <c r="D6" s="3" t="inlineStr">
        <is>
          <t>Forecast-Ready Policies</t>
        </is>
      </c>
      <c r="E6" s="5">
        <f>COUNTIFS('Renewal Forecast'!$P$5:$P$104,"Yes",'Renewal Forecast'!$F$5:$F$104,"&gt;="&amp;$B$4,'Renewal Forecast'!$F$5:$F$104,"&lt;="&amp;($B$4+$E$4))</f>
        <v/>
      </c>
      <c r="G6" s="3" t="inlineStr">
        <is>
          <t>Open Review Alerts</t>
        </is>
      </c>
      <c r="H6" s="5">
        <f>COUNTIF('Renewal Forecast'!$Q$5:$Q$104,"Review:*")</f>
        <v/>
      </c>
    </row>
    <row r="7"/>
    <row r="8"/>
    <row r="9">
      <c r="A9" s="3" t="inlineStr">
        <is>
          <t>Current Premium, Forecast-Ready</t>
        </is>
      </c>
      <c r="B9" s="6">
        <f>SUMIFS('Renewal Forecast'!$E$5:$E$104,'Renewal Forecast'!$P$5:$P$104,"Yes",'Renewal Forecast'!$F$5:$F$104,"&gt;="&amp;$B$4,'Renewal Forecast'!$F$5:$F$104,"&lt;="&amp;($B$4+$E$4))</f>
        <v/>
      </c>
      <c r="D9" s="3" t="inlineStr">
        <is>
          <t>Forecast Renewal Premium</t>
        </is>
      </c>
      <c r="E9" s="6">
        <f>SUMIFS('Renewal Forecast'!$M$5:$M$104,'Renewal Forecast'!$P$5:$P$104,"Yes",'Renewal Forecast'!$F$5:$F$104,"&gt;="&amp;$B$4,'Renewal Forecast'!$F$5:$F$104,"&lt;="&amp;($B$4+$E$4))</f>
        <v/>
      </c>
      <c r="G9" s="3" t="inlineStr">
        <is>
          <t>Weighted Forecast, Entered Likelihood</t>
        </is>
      </c>
      <c r="H9" s="6">
        <f>SUMIFS('Renewal Forecast'!$N$5:$N$104,'Renewal Forecast'!$P$5:$P$104,"Yes",'Renewal Forecast'!$F$5:$F$104,"&gt;="&amp;$B$4,'Renewal Forecast'!$F$5:$F$104,"&lt;="&amp;($B$4+$E$4))</f>
        <v/>
      </c>
    </row>
    <row r="10"/>
    <row r="11"/>
    <row r="12">
      <c r="A12" s="3" t="inlineStr">
        <is>
          <t>Forecast Change</t>
        </is>
      </c>
      <c r="B12" s="6">
        <f>IF($E$6=0,"",$E$9-$B$9)</f>
        <v/>
      </c>
      <c r="D12" s="3" t="inlineStr">
        <is>
          <t>Forecast Change %</t>
        </is>
      </c>
      <c r="E12" s="7">
        <f>IFERROR(IF($E$6=0,"",$E$9/$B$9-1),"")</f>
        <v/>
      </c>
      <c r="G12" s="3" t="inlineStr">
        <is>
          <t>Policies Due Soon</t>
        </is>
      </c>
      <c r="H12" s="5">
        <f>COUNTIFS('Renewal Forecast'!$A$5:$A$104,"&lt;&gt;",'Renewal Forecast'!$F$5:$F$104,"&gt;="&amp;$B$4,'Renewal Forecast'!$F$5:$F$104,"&lt;="&amp;($B$4+$H$4),'Renewal Forecast'!$K$5:$K$104,"&lt;&gt;Renewed",'Renewal Forecast'!$K$5:$K$104,"&lt;&gt;Lost")</f>
        <v/>
      </c>
    </row>
    <row r="13"/>
    <row r="14"/>
    <row r="15">
      <c r="A15" s="8" t="inlineStr">
        <is>
          <t>Premium by Line</t>
        </is>
      </c>
    </row>
    <row r="16">
      <c r="A16" s="9" t="inlineStr">
        <is>
          <t>Line of Business</t>
        </is>
      </c>
      <c r="B16" s="9" t="inlineStr">
        <is>
          <t>Current Premium</t>
        </is>
      </c>
      <c r="C16" s="9" t="inlineStr">
        <is>
          <t>Forecast Premium</t>
        </is>
      </c>
      <c r="D16" s="9" t="inlineStr">
        <is>
          <t>Weighted Forecast</t>
        </is>
      </c>
    </row>
    <row r="17">
      <c r="A17" s="10">
        <f>Assumptions!$A$5</f>
        <v/>
      </c>
      <c r="B17" s="11">
        <f>SUMIFS('Renewal Forecast'!$E$5:$E$104,'Renewal Forecast'!$D$5:$D$104,$A17,'Renewal Forecast'!$P$5:$P$104,"Yes",'Renewal Forecast'!$F$5:$F$104,"&gt;="&amp;$B$4,'Renewal Forecast'!$F$5:$F$104,"&lt;="&amp;($B$4+$E$4))</f>
        <v/>
      </c>
      <c r="C17" s="11">
        <f>SUMIFS('Renewal Forecast'!$M$5:$M$104,'Renewal Forecast'!$D$5:$D$104,$A17,'Renewal Forecast'!$P$5:$P$104,"Yes",'Renewal Forecast'!$F$5:$F$104,"&gt;="&amp;$B$4,'Renewal Forecast'!$F$5:$F$104,"&lt;="&amp;($B$4+$E$4))</f>
        <v/>
      </c>
      <c r="D17" s="11">
        <f>SUMIFS('Renewal Forecast'!$N$5:$N$104,'Renewal Forecast'!$D$5:$D$104,$A17,'Renewal Forecast'!$P$5:$P$104,"Yes",'Renewal Forecast'!$F$5:$F$104,"&gt;="&amp;$B$4,'Renewal Forecast'!$F$5:$F$104,"&lt;="&amp;($B$4+$E$4))</f>
        <v/>
      </c>
    </row>
    <row r="18">
      <c r="A18" s="12">
        <f>Assumptions!$A$6</f>
        <v/>
      </c>
      <c r="B18" s="13">
        <f>SUMIFS('Renewal Forecast'!$E$5:$E$104,'Renewal Forecast'!$D$5:$D$104,$A18,'Renewal Forecast'!$P$5:$P$104,"Yes",'Renewal Forecast'!$F$5:$F$104,"&gt;="&amp;$B$4,'Renewal Forecast'!$F$5:$F$104,"&lt;="&amp;($B$4+$E$4))</f>
        <v/>
      </c>
      <c r="C18" s="13">
        <f>SUMIFS('Renewal Forecast'!$M$5:$M$104,'Renewal Forecast'!$D$5:$D$104,$A18,'Renewal Forecast'!$P$5:$P$104,"Yes",'Renewal Forecast'!$F$5:$F$104,"&gt;="&amp;$B$4,'Renewal Forecast'!$F$5:$F$104,"&lt;="&amp;($B$4+$E$4))</f>
        <v/>
      </c>
      <c r="D18" s="13">
        <f>SUMIFS('Renewal Forecast'!$N$5:$N$104,'Renewal Forecast'!$D$5:$D$104,$A18,'Renewal Forecast'!$P$5:$P$104,"Yes",'Renewal Forecast'!$F$5:$F$104,"&gt;="&amp;$B$4,'Renewal Forecast'!$F$5:$F$104,"&lt;="&amp;($B$4+$E$4))</f>
        <v/>
      </c>
    </row>
    <row r="19">
      <c r="A19" s="10">
        <f>Assumptions!$A$7</f>
        <v/>
      </c>
      <c r="B19" s="11">
        <f>SUMIFS('Renewal Forecast'!$E$5:$E$104,'Renewal Forecast'!$D$5:$D$104,$A19,'Renewal Forecast'!$P$5:$P$104,"Yes",'Renewal Forecast'!$F$5:$F$104,"&gt;="&amp;$B$4,'Renewal Forecast'!$F$5:$F$104,"&lt;="&amp;($B$4+$E$4))</f>
        <v/>
      </c>
      <c r="C19" s="11">
        <f>SUMIFS('Renewal Forecast'!$M$5:$M$104,'Renewal Forecast'!$D$5:$D$104,$A19,'Renewal Forecast'!$P$5:$P$104,"Yes",'Renewal Forecast'!$F$5:$F$104,"&gt;="&amp;$B$4,'Renewal Forecast'!$F$5:$F$104,"&lt;="&amp;($B$4+$E$4))</f>
        <v/>
      </c>
      <c r="D19" s="11">
        <f>SUMIFS('Renewal Forecast'!$N$5:$N$104,'Renewal Forecast'!$D$5:$D$104,$A19,'Renewal Forecast'!$P$5:$P$104,"Yes",'Renewal Forecast'!$F$5:$F$104,"&gt;="&amp;$B$4,'Renewal Forecast'!$F$5:$F$104,"&lt;="&amp;($B$4+$E$4))</f>
        <v/>
      </c>
    </row>
    <row r="20">
      <c r="A20" s="12">
        <f>Assumptions!$A$8</f>
        <v/>
      </c>
      <c r="B20" s="13">
        <f>SUMIFS('Renewal Forecast'!$E$5:$E$104,'Renewal Forecast'!$D$5:$D$104,$A20,'Renewal Forecast'!$P$5:$P$104,"Yes",'Renewal Forecast'!$F$5:$F$104,"&gt;="&amp;$B$4,'Renewal Forecast'!$F$5:$F$104,"&lt;="&amp;($B$4+$E$4))</f>
        <v/>
      </c>
      <c r="C20" s="13">
        <f>SUMIFS('Renewal Forecast'!$M$5:$M$104,'Renewal Forecast'!$D$5:$D$104,$A20,'Renewal Forecast'!$P$5:$P$104,"Yes",'Renewal Forecast'!$F$5:$F$104,"&gt;="&amp;$B$4,'Renewal Forecast'!$F$5:$F$104,"&lt;="&amp;($B$4+$E$4))</f>
        <v/>
      </c>
      <c r="D20" s="13">
        <f>SUMIFS('Renewal Forecast'!$N$5:$N$104,'Renewal Forecast'!$D$5:$D$104,$A20,'Renewal Forecast'!$P$5:$P$104,"Yes",'Renewal Forecast'!$F$5:$F$104,"&gt;="&amp;$B$4,'Renewal Forecast'!$F$5:$F$104,"&lt;="&amp;($B$4+$E$4))</f>
        <v/>
      </c>
    </row>
    <row r="21">
      <c r="A21" s="10">
        <f>Assumptions!$A$9</f>
        <v/>
      </c>
      <c r="B21" s="11">
        <f>SUMIFS('Renewal Forecast'!$E$5:$E$104,'Renewal Forecast'!$D$5:$D$104,$A21,'Renewal Forecast'!$P$5:$P$104,"Yes",'Renewal Forecast'!$F$5:$F$104,"&gt;="&amp;$B$4,'Renewal Forecast'!$F$5:$F$104,"&lt;="&amp;($B$4+$E$4))</f>
        <v/>
      </c>
      <c r="C21" s="11">
        <f>SUMIFS('Renewal Forecast'!$M$5:$M$104,'Renewal Forecast'!$D$5:$D$104,$A21,'Renewal Forecast'!$P$5:$P$104,"Yes",'Renewal Forecast'!$F$5:$F$104,"&gt;="&amp;$B$4,'Renewal Forecast'!$F$5:$F$104,"&lt;="&amp;($B$4+$E$4))</f>
        <v/>
      </c>
      <c r="D21" s="11">
        <f>SUMIFS('Renewal Forecast'!$N$5:$N$104,'Renewal Forecast'!$D$5:$D$104,$A21,'Renewal Forecast'!$P$5:$P$104,"Yes",'Renewal Forecast'!$F$5:$F$104,"&gt;="&amp;$B$4,'Renewal Forecast'!$F$5:$F$104,"&lt;="&amp;($B$4+$E$4))</f>
        <v/>
      </c>
    </row>
    <row r="22">
      <c r="A22" s="12">
        <f>Assumptions!$A$10</f>
        <v/>
      </c>
      <c r="B22" s="13">
        <f>SUMIFS('Renewal Forecast'!$E$5:$E$104,'Renewal Forecast'!$D$5:$D$104,$A22,'Renewal Forecast'!$P$5:$P$104,"Yes",'Renewal Forecast'!$F$5:$F$104,"&gt;="&amp;$B$4,'Renewal Forecast'!$F$5:$F$104,"&lt;="&amp;($B$4+$E$4))</f>
        <v/>
      </c>
      <c r="C22" s="13">
        <f>SUMIFS('Renewal Forecast'!$M$5:$M$104,'Renewal Forecast'!$D$5:$D$104,$A22,'Renewal Forecast'!$P$5:$P$104,"Yes",'Renewal Forecast'!$F$5:$F$104,"&gt;="&amp;$B$4,'Renewal Forecast'!$F$5:$F$104,"&lt;="&amp;($B$4+$E$4))</f>
        <v/>
      </c>
      <c r="D22" s="13">
        <f>SUMIFS('Renewal Forecast'!$N$5:$N$104,'Renewal Forecast'!$D$5:$D$104,$A22,'Renewal Forecast'!$P$5:$P$104,"Yes",'Renewal Forecast'!$F$5:$F$104,"&gt;="&amp;$B$4,'Renewal Forecast'!$F$5:$F$104,"&lt;="&amp;($B$4+$E$4))</f>
        <v/>
      </c>
    </row>
    <row r="23"/>
    <row r="24"/>
    <row r="25">
      <c r="A25" s="8" t="inlineStr">
        <is>
          <t>Status Snapshot</t>
        </is>
      </c>
    </row>
    <row r="26">
      <c r="A26" s="9" t="inlineStr">
        <is>
          <t>Status</t>
        </is>
      </c>
      <c r="B26" s="9" t="inlineStr">
        <is>
          <t>Policies in Horizon</t>
        </is>
      </c>
    </row>
    <row r="27">
      <c r="A27" s="10">
        <f>Assumptions!$D$5</f>
        <v/>
      </c>
      <c r="B27" s="14">
        <f>COUNTIFS('Renewal Forecast'!$K$5:$K$104,$A27,'Renewal Forecast'!$F$5:$F$104,"&gt;="&amp;$B$4,'Renewal Forecast'!$F$5:$F$104,"&lt;="&amp;($B$4+$E$4))</f>
        <v/>
      </c>
    </row>
    <row r="28">
      <c r="A28" s="12">
        <f>Assumptions!$D$6</f>
        <v/>
      </c>
      <c r="B28" s="15">
        <f>COUNTIFS('Renewal Forecast'!$K$5:$K$104,$A28,'Renewal Forecast'!$F$5:$F$104,"&gt;="&amp;$B$4,'Renewal Forecast'!$F$5:$F$104,"&lt;="&amp;($B$4+$E$4))</f>
        <v/>
      </c>
    </row>
    <row r="29">
      <c r="A29" s="10">
        <f>Assumptions!$D$7</f>
        <v/>
      </c>
      <c r="B29" s="14">
        <f>COUNTIFS('Renewal Forecast'!$K$5:$K$104,$A29,'Renewal Forecast'!$F$5:$F$104,"&gt;="&amp;$B$4,'Renewal Forecast'!$F$5:$F$104,"&lt;="&amp;($B$4+$E$4))</f>
        <v/>
      </c>
    </row>
    <row r="30">
      <c r="A30" s="12">
        <f>Assumptions!$D$8</f>
        <v/>
      </c>
      <c r="B30" s="15">
        <f>COUNTIFS('Renewal Forecast'!$K$5:$K$104,$A30,'Renewal Forecast'!$F$5:$F$104,"&gt;="&amp;$B$4,'Renewal Forecast'!$F$5:$F$104,"&lt;="&amp;($B$4+$E$4))</f>
        <v/>
      </c>
    </row>
    <row r="31">
      <c r="A31" s="10">
        <f>Assumptions!$D$9</f>
        <v/>
      </c>
      <c r="B31" s="14">
        <f>COUNTIFS('Renewal Forecast'!$K$5:$K$104,$A31,'Renewal Forecast'!$F$5:$F$104,"&gt;="&amp;$B$4,'Renewal Forecast'!$F$5:$F$104,"&lt;="&amp;($B$4+$E$4))</f>
        <v/>
      </c>
    </row>
    <row r="32">
      <c r="A32" s="12">
        <f>Assumptions!$D$10</f>
        <v/>
      </c>
      <c r="B32" s="15">
        <f>COUNTIFS('Renewal Forecast'!$K$5:$K$104,$A32,'Renewal Forecast'!$F$5:$F$104,"&gt;="&amp;$B$4,'Renewal Forecast'!$F$5:$F$104,"&lt;="&amp;($B$4+$E$4))</f>
        <v/>
      </c>
    </row>
    <row r="33"/>
    <row r="34">
      <c r="A34" s="2" t="inlineStr">
        <is>
          <t>Forecast-ready means the row has valid premium, renewal date, applied change, forecast premium, and retention likelihood entries.</t>
        </is>
      </c>
    </row>
  </sheetData>
  <mergeCells count="1">
    <mergeCell ref="A1:L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34" customWidth="1" min="2" max="2"/>
    <col width="19" customWidth="1" min="3" max="3"/>
    <col width="23" customWidth="1" min="4" max="4"/>
    <col width="16" customWidth="1" min="5" max="5"/>
    <col width="14" customWidth="1" min="6" max="6"/>
    <col width="17" customWidth="1" min="7" max="7"/>
    <col width="19" customWidth="1" min="8" max="8"/>
    <col width="20" customWidth="1" min="9" max="9"/>
    <col width="25" customWidth="1" min="10" max="10"/>
    <col width="20" customWidth="1" min="11" max="11"/>
    <col width="17" customWidth="1" min="12" max="12"/>
    <col width="18" customWidth="1" min="13" max="13"/>
    <col width="18" customWidth="1" min="14" max="14"/>
    <col width="16" customWidth="1" min="15" max="15"/>
    <col width="16" customWidth="1" min="16" max="16"/>
    <col width="31" customWidth="1" min="17" max="17"/>
    <col width="38" customWidth="1" min="18" max="18"/>
  </cols>
  <sheetData>
    <row r="1" ht="30" customHeight="1">
      <c r="A1" s="1" t="inlineStr">
        <is>
          <t>Renewal Forecast Records</t>
        </is>
      </c>
    </row>
    <row r="2" ht="22" customHeight="1">
      <c r="A2" s="2" t="inlineStr">
        <is>
          <t>Enter administrative renewal details in the shaded cells. Calculated fields and review alerts cover all 100 prepared rows and require human verification.</t>
        </is>
      </c>
    </row>
    <row r="3"/>
    <row r="4" ht="34" customHeight="1">
      <c r="A4" s="16" t="inlineStr">
        <is>
          <t>Forecast ID</t>
        </is>
      </c>
      <c r="B4" s="16" t="inlineStr">
        <is>
          <t>Client Alias</t>
        </is>
      </c>
      <c r="C4" s="16" t="inlineStr">
        <is>
          <t>Policy Reference</t>
        </is>
      </c>
      <c r="D4" s="16" t="inlineStr">
        <is>
          <t>Line of Business</t>
        </is>
      </c>
      <c r="E4" s="16" t="inlineStr">
        <is>
          <t>Current Premium</t>
        </is>
      </c>
      <c r="F4" s="16" t="inlineStr">
        <is>
          <t>Renewal Date</t>
        </is>
      </c>
      <c r="G4" s="16" t="inlineStr">
        <is>
          <t>Expected Change %</t>
        </is>
      </c>
      <c r="H4" s="16" t="inlineStr">
        <is>
          <t>Adjustment Basis</t>
        </is>
      </c>
      <c r="I4" s="16" t="inlineStr">
        <is>
          <t>Retention Likelihood %</t>
        </is>
      </c>
      <c r="J4" s="16" t="inlineStr">
        <is>
          <t>Owner</t>
        </is>
      </c>
      <c r="K4" s="16" t="inlineStr">
        <is>
          <t>Status</t>
        </is>
      </c>
      <c r="L4" s="16" t="inlineStr">
        <is>
          <t>Applied Change %</t>
        </is>
      </c>
      <c r="M4" s="16" t="inlineStr">
        <is>
          <t>Forecast Premium</t>
        </is>
      </c>
      <c r="N4" s="16" t="inlineStr">
        <is>
          <t>Weighted Forecast</t>
        </is>
      </c>
      <c r="O4" s="16" t="inlineStr">
        <is>
          <t>Days to Renewal</t>
        </is>
      </c>
      <c r="P4" s="16" t="inlineStr">
        <is>
          <t>Forecast Ready</t>
        </is>
      </c>
      <c r="Q4" s="16" t="inlineStr">
        <is>
          <t>Review Alert</t>
        </is>
      </c>
      <c r="R4" s="16" t="inlineStr">
        <is>
          <t>Notes</t>
        </is>
      </c>
    </row>
    <row r="5">
      <c r="A5" s="17" t="inlineStr">
        <is>
          <t>RF-SAMPLE-001</t>
        </is>
      </c>
      <c r="B5" s="18" t="inlineStr">
        <is>
          <t>Harbor Lantern Demo LLC (Fictional)</t>
        </is>
      </c>
      <c r="C5" s="17" t="inlineStr">
        <is>
          <t>SAMPLE-POL-001</t>
        </is>
      </c>
      <c r="D5" s="17" t="inlineStr">
        <is>
          <t>General Liability</t>
        </is>
      </c>
      <c r="E5" s="19" t="n">
        <v>12500</v>
      </c>
      <c r="F5" s="20" t="n">
        <v>46296</v>
      </c>
      <c r="G5" s="21" t="n"/>
      <c r="H5" s="17" t="inlineStr">
        <is>
          <t>Default by Line</t>
        </is>
      </c>
      <c r="I5" s="21" t="n">
        <v>0.85</v>
      </c>
      <c r="J5" s="17" t="inlineStr">
        <is>
          <t>Avery Sample (Fictional)</t>
        </is>
      </c>
      <c r="K5" s="17" t="inlineStr">
        <is>
          <t>In Review</t>
        </is>
      </c>
      <c r="L5" s="22">
        <f>IF($A5="","",IF($H5="Manual",IF($G5="","",$G5),IF($H5="Default by Line",IFERROR(VLOOKUP($D5,Assumptions!$A$5:$B$10,2,FALSE),""),"")))</f>
        <v/>
      </c>
      <c r="M5" s="23">
        <f>IF(OR($A5="",$E5="",$L5=""),"",IFERROR($E5*(1+$L5),""))</f>
        <v/>
      </c>
      <c r="N5" s="23">
        <f>IF(OR($A5="",$M5="",$I5=""),"",IFERROR($M5*$I5,""))</f>
        <v/>
      </c>
      <c r="O5" s="24">
        <f>IF(OR($A5="",$F5=""),"",IFERROR($F5-Assumptions!$I$5,""))</f>
        <v/>
      </c>
      <c r="P5" s="25">
        <f>IF($A5="","",IF(AND(ISNUMBER($E5),ISNUMBER($F5),ISNUMBER($L5),ISNUMBER($M5),ISNUMBER($I5)),"Yes","No"))</f>
        <v/>
      </c>
      <c r="Q5" s="26">
        <f>IF($A5="","",IF($E5="","Review: enter current premium",IF($F5="","Review: enter renewal date",IF($D5="","Review: select line",IF($H5="","Review: select adjustment basis",IF(AND($H5="Manual",$G5=""),"Review: enter manual change",IF($I5="","Review: enter retention likelihood",IF($L5="","Review: check line assumption",IF(OR($K5="Renewed",$K5="Lost"),"",IF($O5&lt;0,"Review: renewal date passed",IF($L5&gt;=Assumptions!$I$8,"Review: large increase",IF($O5&lt;=Assumptions!$I$7,"Review: due soon",""))))))))))))</f>
        <v/>
      </c>
      <c r="R5" s="18" t="inlineStr">
        <is>
          <t>Illustrative administrative renewal record.</t>
        </is>
      </c>
    </row>
    <row r="6">
      <c r="A6" s="17" t="inlineStr">
        <is>
          <t>RF-SAMPLE-002</t>
        </is>
      </c>
      <c r="B6" s="18" t="inlineStr">
        <is>
          <t>Maple Comet Sample Family (Fictional)</t>
        </is>
      </c>
      <c r="C6" s="17" t="inlineStr">
        <is>
          <t>SAMPLE-POL-002</t>
        </is>
      </c>
      <c r="D6" s="17" t="inlineStr">
        <is>
          <t>Personal Auto</t>
        </is>
      </c>
      <c r="E6" s="19" t="n">
        <v>2450</v>
      </c>
      <c r="F6" s="20" t="n">
        <v>46321</v>
      </c>
      <c r="G6" s="21" t="n">
        <v>0.15</v>
      </c>
      <c r="H6" s="17" t="inlineStr">
        <is>
          <t>Manual</t>
        </is>
      </c>
      <c r="I6" s="21" t="n">
        <v>0.8</v>
      </c>
      <c r="J6" s="17" t="inlineStr">
        <is>
          <t>Riley Demo (Fictional)</t>
        </is>
      </c>
      <c r="K6" s="17" t="inlineStr">
        <is>
          <t>Quoted</t>
        </is>
      </c>
      <c r="L6" s="27">
        <f>IF($A6="","",IF($H6="Manual",IF($G6="","",$G6),IF($H6="Default by Line",IFERROR(VLOOKUP($D6,Assumptions!$A$5:$B$10,2,FALSE),""),"")))</f>
        <v/>
      </c>
      <c r="M6" s="28">
        <f>IF(OR($A6="",$E6="",$L6=""),"",IFERROR($E6*(1+$L6),""))</f>
        <v/>
      </c>
      <c r="N6" s="28">
        <f>IF(OR($A6="",$M6="",$I6=""),"",IFERROR($M6*$I6,""))</f>
        <v/>
      </c>
      <c r="O6" s="29">
        <f>IF(OR($A6="",$F6=""),"",IFERROR($F6-Assumptions!$I$5,""))</f>
        <v/>
      </c>
      <c r="P6" s="30">
        <f>IF($A6="","",IF(AND(ISNUMBER($E6),ISNUMBER($F6),ISNUMBER($L6),ISNUMBER($M6),ISNUMBER($I6)),"Yes","No"))</f>
        <v/>
      </c>
      <c r="Q6" s="31">
        <f>IF($A6="","",IF($E6="","Review: enter current premium",IF($F6="","Review: enter renewal date",IF($D6="","Review: select line",IF($H6="","Review: select adjustment basis",IF(AND($H6="Manual",$G6=""),"Review: enter manual change",IF($I6="","Review: enter retention likelihood",IF($L6="","Review: check line assumption",IF(OR($K6="Renewed",$K6="Lost"),"",IF($O6&lt;0,"Review: renewal date passed",IF($L6&gt;=Assumptions!$I$8,"Review: large increase",IF($O6&lt;=Assumptions!$I$7,"Review: due soon",""))))))))))))</f>
        <v/>
      </c>
      <c r="R6" s="18" t="inlineStr">
        <is>
          <t>Manual increase equals the alert threshold.</t>
        </is>
      </c>
    </row>
    <row r="7">
      <c r="A7" s="17" t="inlineStr">
        <is>
          <t>RF-SAMPLE-003</t>
        </is>
      </c>
      <c r="B7" s="18" t="inlineStr">
        <is>
          <t>Blue Acorn Example Household (Fictional)</t>
        </is>
      </c>
      <c r="C7" s="17" t="inlineStr">
        <is>
          <t>SAMPLE-POL-003</t>
        </is>
      </c>
      <c r="D7" s="17" t="inlineStr">
        <is>
          <t>Homeowners</t>
        </is>
      </c>
      <c r="E7" s="19" t="n">
        <v>3650</v>
      </c>
      <c r="F7" s="20" t="n">
        <v>46368</v>
      </c>
      <c r="G7" s="21" t="n"/>
      <c r="H7" s="17" t="inlineStr">
        <is>
          <t>Default by Line</t>
        </is>
      </c>
      <c r="I7" s="21" t="n">
        <v>0.9</v>
      </c>
      <c r="J7" s="17" t="inlineStr">
        <is>
          <t>Morgan Fiction (Fictional)</t>
        </is>
      </c>
      <c r="K7" s="17" t="inlineStr">
        <is>
          <t>Planned</t>
        </is>
      </c>
      <c r="L7" s="22">
        <f>IF($A7="","",IF($H7="Manual",IF($G7="","",$G7),IF($H7="Default by Line",IFERROR(VLOOKUP($D7,Assumptions!$A$5:$B$10,2,FALSE),""),"")))</f>
        <v/>
      </c>
      <c r="M7" s="23">
        <f>IF(OR($A7="",$E7="",$L7=""),"",IFERROR($E7*(1+$L7),""))</f>
        <v/>
      </c>
      <c r="N7" s="23">
        <f>IF(OR($A7="",$M7="",$I7=""),"",IFERROR($M7*$I7,""))</f>
        <v/>
      </c>
      <c r="O7" s="24">
        <f>IF(OR($A7="",$F7=""),"",IFERROR($F7-Assumptions!$I$5,""))</f>
        <v/>
      </c>
      <c r="P7" s="25">
        <f>IF($A7="","",IF(AND(ISNUMBER($E7),ISNUMBER($F7),ISNUMBER($L7),ISNUMBER($M7),ISNUMBER($I7)),"Yes","No"))</f>
        <v/>
      </c>
      <c r="Q7" s="26">
        <f>IF($A7="","",IF($E7="","Review: enter current premium",IF($F7="","Review: enter renewal date",IF($D7="","Review: select line",IF($H7="","Review: select adjustment basis",IF(AND($H7="Manual",$G7=""),"Review: enter manual change",IF($I7="","Review: enter retention likelihood",IF($L7="","Review: check line assumption",IF(OR($K7="Renewed",$K7="Lost"),"",IF($O7&lt;0,"Review: renewal date passed",IF($L7&gt;=Assumptions!$I$8,"Review: large increase",IF($O7&lt;=Assumptions!$I$7,"Review: due soon",""))))))))))))</f>
        <v/>
      </c>
      <c r="R7" s="18" t="inlineStr">
        <is>
          <t>Illustrative household renewal record.</t>
        </is>
      </c>
    </row>
    <row r="8">
      <c r="A8" s="17" t="inlineStr">
        <is>
          <t>RF-SAMPLE-004</t>
        </is>
      </c>
      <c r="B8" s="18" t="inlineStr">
        <is>
          <t>Copper Kite Test Works LLC (Fictional)</t>
        </is>
      </c>
      <c r="C8" s="17" t="inlineStr">
        <is>
          <t>SAMPLE-POL-004</t>
        </is>
      </c>
      <c r="D8" s="17" t="inlineStr">
        <is>
          <t>Commercial Property</t>
        </is>
      </c>
      <c r="E8" s="19" t="n">
        <v>18750</v>
      </c>
      <c r="F8" s="20" t="n">
        <v>46456</v>
      </c>
      <c r="G8" s="21" t="n"/>
      <c r="H8" s="17" t="inlineStr">
        <is>
          <t>Default by Line</t>
        </is>
      </c>
      <c r="I8" s="21" t="n">
        <v>0.75</v>
      </c>
      <c r="J8" s="17" t="inlineStr">
        <is>
          <t>Taylor Example (Fictional)</t>
        </is>
      </c>
      <c r="K8" s="17" t="inlineStr">
        <is>
          <t>Planned</t>
        </is>
      </c>
      <c r="L8" s="27">
        <f>IF($A8="","",IF($H8="Manual",IF($G8="","",$G8),IF($H8="Default by Line",IFERROR(VLOOKUP($D8,Assumptions!$A$5:$B$10,2,FALSE),""),"")))</f>
        <v/>
      </c>
      <c r="M8" s="28">
        <f>IF(OR($A8="",$E8="",$L8=""),"",IFERROR($E8*(1+$L8),""))</f>
        <v/>
      </c>
      <c r="N8" s="28">
        <f>IF(OR($A8="",$M8="",$I8=""),"",IFERROR($M8*$I8,""))</f>
        <v/>
      </c>
      <c r="O8" s="29">
        <f>IF(OR($A8="",$F8=""),"",IFERROR($F8-Assumptions!$I$5,""))</f>
        <v/>
      </c>
      <c r="P8" s="30">
        <f>IF($A8="","",IF(AND(ISNUMBER($E8),ISNUMBER($F8),ISNUMBER($L8),ISNUMBER($M8),ISNUMBER($I8)),"Yes","No"))</f>
        <v/>
      </c>
      <c r="Q8" s="31">
        <f>IF($A8="","",IF($E8="","Review: enter current premium",IF($F8="","Review: enter renewal date",IF($D8="","Review: select line",IF($H8="","Review: select adjustment basis",IF(AND($H8="Manual",$G8=""),"Review: enter manual change",IF($I8="","Review: enter retention likelihood",IF($L8="","Review: check line assumption",IF(OR($K8="Renewed",$K8="Lost"),"",IF($O8&lt;0,"Review: renewal date passed",IF($L8&gt;=Assumptions!$I$8,"Review: large increase",IF($O8&lt;=Assumptions!$I$7,"Review: due soon",""))))))))))))</f>
        <v/>
      </c>
      <c r="R8" s="18" t="inlineStr">
        <is>
          <t>Renewal date is exactly at the forecast horizon.</t>
        </is>
      </c>
    </row>
    <row r="9">
      <c r="A9" s="17" t="inlineStr">
        <is>
          <t>RF-SAMPLE-005</t>
        </is>
      </c>
      <c r="B9" s="18" t="inlineStr">
        <is>
          <t>Silver Teacup Demo Studio LLC (Fictional)</t>
        </is>
      </c>
      <c r="C9" s="17" t="inlineStr">
        <is>
          <t>SAMPLE-POL-005</t>
        </is>
      </c>
      <c r="D9" s="17" t="inlineStr">
        <is>
          <t>Businessowners</t>
        </is>
      </c>
      <c r="E9" s="19" t="n">
        <v>5400</v>
      </c>
      <c r="F9" s="20" t="n">
        <v>46271</v>
      </c>
      <c r="G9" s="21" t="n"/>
      <c r="H9" s="17" t="inlineStr">
        <is>
          <t>Default by Line</t>
        </is>
      </c>
      <c r="I9" s="21" t="n">
        <v>0.65</v>
      </c>
      <c r="J9" s="17" t="inlineStr">
        <is>
          <t>Avery Sample (Fictional)</t>
        </is>
      </c>
      <c r="K9" s="17" t="inlineStr">
        <is>
          <t>In Review</t>
        </is>
      </c>
      <c r="L9" s="22">
        <f>IF($A9="","",IF($H9="Manual",IF($G9="","",$G9),IF($H9="Default by Line",IFERROR(VLOOKUP($D9,Assumptions!$A$5:$B$10,2,FALSE),""),"")))</f>
        <v/>
      </c>
      <c r="M9" s="23">
        <f>IF(OR($A9="",$E9="",$L9=""),"",IFERROR($E9*(1+$L9),""))</f>
        <v/>
      </c>
      <c r="N9" s="23">
        <f>IF(OR($A9="",$M9="",$I9=""),"",IFERROR($M9*$I9,""))</f>
        <v/>
      </c>
      <c r="O9" s="24">
        <f>IF(OR($A9="",$F9=""),"",IFERROR($F9-Assumptions!$I$5,""))</f>
        <v/>
      </c>
      <c r="P9" s="25">
        <f>IF($A9="","",IF(AND(ISNUMBER($E9),ISNUMBER($F9),ISNUMBER($L9),ISNUMBER($M9),ISNUMBER($I9)),"Yes","No"))</f>
        <v/>
      </c>
      <c r="Q9" s="26">
        <f>IF($A9="","",IF($E9="","Review: enter current premium",IF($F9="","Review: enter renewal date",IF($D9="","Review: select line",IF($H9="","Review: select adjustment basis",IF(AND($H9="Manual",$G9=""),"Review: enter manual change",IF($I9="","Review: enter retention likelihood",IF($L9="","Review: check line assumption",IF(OR($K9="Renewed",$K9="Lost"),"",IF($O9&lt;0,"Review: renewal date passed",IF($L9&gt;=Assumptions!$I$8,"Review: large increase",IF($O9&lt;=Assumptions!$I$7,"Review: due soon",""))))))))))))</f>
        <v/>
      </c>
      <c r="R9" s="18" t="inlineStr">
        <is>
          <t>Past renewal date is retained to test the review alert.</t>
        </is>
      </c>
    </row>
    <row r="10">
      <c r="A10" s="17" t="inlineStr">
        <is>
          <t>RF-SAMPLE-006</t>
        </is>
      </c>
      <c r="B10" s="18" t="inlineStr">
        <is>
          <t>Juniper Rocket Sample Services LLC (Fictional)</t>
        </is>
      </c>
      <c r="C10" s="17" t="inlineStr">
        <is>
          <t>SAMPLE-POL-006</t>
        </is>
      </c>
      <c r="D10" s="17" t="inlineStr">
        <is>
          <t>Workers Compensation</t>
        </is>
      </c>
      <c r="E10" s="19" t="n">
        <v>22800</v>
      </c>
      <c r="F10" s="20" t="n">
        <v>46306</v>
      </c>
      <c r="G10" s="21" t="n">
        <v>-0.03</v>
      </c>
      <c r="H10" s="17" t="inlineStr">
        <is>
          <t>Manual</t>
        </is>
      </c>
      <c r="I10" s="21" t="n">
        <v>0.7</v>
      </c>
      <c r="J10" s="17" t="inlineStr">
        <is>
          <t>Riley Demo (Fictional)</t>
        </is>
      </c>
      <c r="K10" s="17" t="inlineStr">
        <is>
          <t>Waiting on Client</t>
        </is>
      </c>
      <c r="L10" s="27">
        <f>IF($A10="","",IF($H10="Manual",IF($G10="","",$G10),IF($H10="Default by Line",IFERROR(VLOOKUP($D10,Assumptions!$A$5:$B$10,2,FALSE),""),"")))</f>
        <v/>
      </c>
      <c r="M10" s="28">
        <f>IF(OR($A10="",$E10="",$L10=""),"",IFERROR($E10*(1+$L10),""))</f>
        <v/>
      </c>
      <c r="N10" s="28">
        <f>IF(OR($A10="",$M10="",$I10=""),"",IFERROR($M10*$I10,""))</f>
        <v/>
      </c>
      <c r="O10" s="29">
        <f>IF(OR($A10="",$F10=""),"",IFERROR($F10-Assumptions!$I$5,""))</f>
        <v/>
      </c>
      <c r="P10" s="30">
        <f>IF($A10="","",IF(AND(ISNUMBER($E10),ISNUMBER($F10),ISNUMBER($L10),ISNUMBER($M10),ISNUMBER($I10)),"Yes","No"))</f>
        <v/>
      </c>
      <c r="Q10" s="31">
        <f>IF($A10="","",IF($E10="","Review: enter current premium",IF($F10="","Review: enter renewal date",IF($D10="","Review: select line",IF($H10="","Review: select adjustment basis",IF(AND($H10="Manual",$G10=""),"Review: enter manual change",IF($I10="","Review: enter retention likelihood",IF($L10="","Review: check line assumption",IF(OR($K10="Renewed",$K10="Lost"),"",IF($O10&lt;0,"Review: renewal date passed",IF($L10&gt;=Assumptions!$I$8,"Review: large increase",IF($O10&lt;=Assumptions!$I$7,"Review: due soon",""))))))))))))</f>
        <v/>
      </c>
      <c r="R10" s="18" t="inlineStr">
        <is>
          <t>Illustrative manual decrease.</t>
        </is>
      </c>
    </row>
    <row r="11">
      <c r="A11" s="17" t="inlineStr">
        <is>
          <t>RF-SAMPLE-007</t>
        </is>
      </c>
      <c r="B11" s="18" t="inlineStr">
        <is>
          <t>Golden Umbrella Example Shop LLC (Fictional)</t>
        </is>
      </c>
      <c r="C11" s="17" t="inlineStr">
        <is>
          <t>SAMPLE-POL-007</t>
        </is>
      </c>
      <c r="D11" s="17" t="inlineStr">
        <is>
          <t>Businessowners</t>
        </is>
      </c>
      <c r="E11" s="19" t="n">
        <v>6100</v>
      </c>
      <c r="F11" s="20" t="n">
        <v>46336</v>
      </c>
      <c r="G11" s="21" t="n"/>
      <c r="H11" s="17" t="inlineStr">
        <is>
          <t>Default by Line</t>
        </is>
      </c>
      <c r="I11" s="21" t="n">
        <v>1</v>
      </c>
      <c r="J11" s="17" t="inlineStr">
        <is>
          <t>Morgan Fiction (Fictional)</t>
        </is>
      </c>
      <c r="K11" s="17" t="inlineStr">
        <is>
          <t>Renewed</t>
        </is>
      </c>
      <c r="L11" s="22">
        <f>IF($A11="","",IF($H11="Manual",IF($G11="","",$G11),IF($H11="Default by Line",IFERROR(VLOOKUP($D11,Assumptions!$A$5:$B$10,2,FALSE),""),"")))</f>
        <v/>
      </c>
      <c r="M11" s="23">
        <f>IF(OR($A11="",$E11="",$L11=""),"",IFERROR($E11*(1+$L11),""))</f>
        <v/>
      </c>
      <c r="N11" s="23">
        <f>IF(OR($A11="",$M11="",$I11=""),"",IFERROR($M11*$I11,""))</f>
        <v/>
      </c>
      <c r="O11" s="24">
        <f>IF(OR($A11="",$F11=""),"",IFERROR($F11-Assumptions!$I$5,""))</f>
        <v/>
      </c>
      <c r="P11" s="25">
        <f>IF($A11="","",IF(AND(ISNUMBER($E11),ISNUMBER($F11),ISNUMBER($L11),ISNUMBER($M11),ISNUMBER($I11)),"Yes","No"))</f>
        <v/>
      </c>
      <c r="Q11" s="26">
        <f>IF($A11="","",IF($E11="","Review: enter current premium",IF($F11="","Review: enter renewal date",IF($D11="","Review: select line",IF($H11="","Review: select adjustment basis",IF(AND($H11="Manual",$G11=""),"Review: enter manual change",IF($I11="","Review: enter retention likelihood",IF($L11="","Review: check line assumption",IF(OR($K11="Renewed",$K11="Lost"),"",IF($O11&lt;0,"Review: renewal date passed",IF($L11&gt;=Assumptions!$I$8,"Review: large increase",IF($O11&lt;=Assumptions!$I$7,"Review: due soon",""))))))))))))</f>
        <v/>
      </c>
      <c r="R11" s="18" t="inlineStr">
        <is>
          <t>Completed fictional renewal used for status testing.</t>
        </is>
      </c>
    </row>
    <row r="12">
      <c r="A12" s="17" t="inlineStr">
        <is>
          <t>RF-SAMPLE-008</t>
        </is>
      </c>
      <c r="B12" s="18" t="inlineStr">
        <is>
          <t>Crimson Meadow Demo LLC (Fictional)</t>
        </is>
      </c>
      <c r="C12" s="17" t="inlineStr">
        <is>
          <t>SAMPLE-POL-008</t>
        </is>
      </c>
      <c r="D12" s="17" t="inlineStr">
        <is>
          <t>General Liability</t>
        </is>
      </c>
      <c r="E12" s="19" t="n">
        <v>9800</v>
      </c>
      <c r="F12" s="20" t="n">
        <v>46396</v>
      </c>
      <c r="G12" s="21" t="n">
        <v>0</v>
      </c>
      <c r="H12" s="17" t="inlineStr">
        <is>
          <t>Manual</t>
        </is>
      </c>
      <c r="I12" s="21" t="n">
        <v>0.6</v>
      </c>
      <c r="J12" s="17" t="inlineStr">
        <is>
          <t>Taylor Example (Fictional)</t>
        </is>
      </c>
      <c r="K12" s="17" t="inlineStr">
        <is>
          <t>Quoted</t>
        </is>
      </c>
      <c r="L12" s="27">
        <f>IF($A12="","",IF($H12="Manual",IF($G12="","",$G12),IF($H12="Default by Line",IFERROR(VLOOKUP($D12,Assumptions!$A$5:$B$10,2,FALSE),""),"")))</f>
        <v/>
      </c>
      <c r="M12" s="28">
        <f>IF(OR($A12="",$E12="",$L12=""),"",IFERROR($E12*(1+$L12),""))</f>
        <v/>
      </c>
      <c r="N12" s="28">
        <f>IF(OR($A12="",$M12="",$I12=""),"",IFERROR($M12*$I12,""))</f>
        <v/>
      </c>
      <c r="O12" s="29">
        <f>IF(OR($A12="",$F12=""),"",IFERROR($F12-Assumptions!$I$5,""))</f>
        <v/>
      </c>
      <c r="P12" s="30">
        <f>IF($A12="","",IF(AND(ISNUMBER($E12),ISNUMBER($F12),ISNUMBER($L12),ISNUMBER($M12),ISNUMBER($I12)),"Yes","No"))</f>
        <v/>
      </c>
      <c r="Q12" s="31">
        <f>IF($A12="","",IF($E12="","Review: enter current premium",IF($F12="","Review: enter renewal date",IF($D12="","Review: select line",IF($H12="","Review: select adjustment basis",IF(AND($H12="Manual",$G12=""),"Review: enter manual change",IF($I12="","Review: enter retention likelihood",IF($L12="","Review: check line assumption",IF(OR($K12="Renewed",$K12="Lost"),"",IF($O12&lt;0,"Review: renewal date passed",IF($L12&gt;=Assumptions!$I$8,"Review: large increase",IF($O12&lt;=Assumptions!$I$7,"Review: due soon",""))))))))))))</f>
        <v/>
      </c>
      <c r="R12" s="18" t="inlineStr">
        <is>
          <t>Manual change is zero percent.</t>
        </is>
      </c>
    </row>
    <row r="13">
      <c r="A13" s="17" t="inlineStr">
        <is>
          <t>RF-SAMPLE-009</t>
        </is>
      </c>
      <c r="B13" s="18" t="inlineStr">
        <is>
          <t>Moonlit Compass Sample Family (Fictional)</t>
        </is>
      </c>
      <c r="C13" s="17" t="inlineStr">
        <is>
          <t>SAMPLE-POL-009</t>
        </is>
      </c>
      <c r="D13" s="17" t="inlineStr">
        <is>
          <t>Personal Auto</t>
        </is>
      </c>
      <c r="E13" s="19" t="n">
        <v>1950</v>
      </c>
      <c r="F13" s="20" t="n">
        <v>46476</v>
      </c>
      <c r="G13" s="21" t="n"/>
      <c r="H13" s="17" t="inlineStr">
        <is>
          <t>Default by Line</t>
        </is>
      </c>
      <c r="I13" s="21" t="n">
        <v>0.88</v>
      </c>
      <c r="J13" s="17" t="inlineStr">
        <is>
          <t>Avery Sample (Fictional)</t>
        </is>
      </c>
      <c r="K13" s="17" t="inlineStr">
        <is>
          <t>Planned</t>
        </is>
      </c>
      <c r="L13" s="22">
        <f>IF($A13="","",IF($H13="Manual",IF($G13="","",$G13),IF($H13="Default by Line",IFERROR(VLOOKUP($D13,Assumptions!$A$5:$B$10,2,FALSE),""),"")))</f>
        <v/>
      </c>
      <c r="M13" s="23">
        <f>IF(OR($A13="",$E13="",$L13=""),"",IFERROR($E13*(1+$L13),""))</f>
        <v/>
      </c>
      <c r="N13" s="23">
        <f>IF(OR($A13="",$M13="",$I13=""),"",IFERROR($M13*$I13,""))</f>
        <v/>
      </c>
      <c r="O13" s="24">
        <f>IF(OR($A13="",$F13=""),"",IFERROR($F13-Assumptions!$I$5,""))</f>
        <v/>
      </c>
      <c r="P13" s="25">
        <f>IF($A13="","",IF(AND(ISNUMBER($E13),ISNUMBER($F13),ISNUMBER($L13),ISNUMBER($M13),ISNUMBER($I13)),"Yes","No"))</f>
        <v/>
      </c>
      <c r="Q13" s="26">
        <f>IF($A13="","",IF($E13="","Review: enter current premium",IF($F13="","Review: enter renewal date",IF($D13="","Review: select line",IF($H13="","Review: select adjustment basis",IF(AND($H13="Manual",$G13=""),"Review: enter manual change",IF($I13="","Review: enter retention likelihood",IF($L13="","Review: check line assumption",IF(OR($K13="Renewed",$K13="Lost"),"",IF($O13&lt;0,"Review: renewal date passed",IF($L13&gt;=Assumptions!$I$8,"Review: large increase",IF($O13&lt;=Assumptions!$I$7,"Review: due soon",""))))))))))))</f>
        <v/>
      </c>
      <c r="R13" s="18" t="inlineStr">
        <is>
          <t>Renewal falls outside the current forecast horizon.</t>
        </is>
      </c>
    </row>
    <row r="14">
      <c r="A14" s="17" t="inlineStr">
        <is>
          <t>RF-SAMPLE-010</t>
        </is>
      </c>
      <c r="B14" s="18" t="inlineStr">
        <is>
          <t>Velvet Pine Test Manufacturing LLC (Fictional)</t>
        </is>
      </c>
      <c r="C14" s="17" t="inlineStr">
        <is>
          <t>SAMPLE-POL-010</t>
        </is>
      </c>
      <c r="D14" s="17" t="inlineStr">
        <is>
          <t>Commercial Property</t>
        </is>
      </c>
      <c r="E14" s="19" t="n">
        <v>33100</v>
      </c>
      <c r="F14" s="20" t="n">
        <v>46286</v>
      </c>
      <c r="G14" s="21" t="n">
        <v>0.18</v>
      </c>
      <c r="H14" s="17" t="inlineStr">
        <is>
          <t>Manual</t>
        </is>
      </c>
      <c r="I14" s="21" t="n">
        <v>0.7</v>
      </c>
      <c r="J14" s="17" t="inlineStr">
        <is>
          <t>Riley Demo (Fictional)</t>
        </is>
      </c>
      <c r="K14" s="17" t="inlineStr">
        <is>
          <t>In Review</t>
        </is>
      </c>
      <c r="L14" s="27">
        <f>IF($A14="","",IF($H14="Manual",IF($G14="","",$G14),IF($H14="Default by Line",IFERROR(VLOOKUP($D14,Assumptions!$A$5:$B$10,2,FALSE),""),"")))</f>
        <v/>
      </c>
      <c r="M14" s="28">
        <f>IF(OR($A14="",$E14="",$L14=""),"",IFERROR($E14*(1+$L14),""))</f>
        <v/>
      </c>
      <c r="N14" s="28">
        <f>IF(OR($A14="",$M14="",$I14=""),"",IFERROR($M14*$I14,""))</f>
        <v/>
      </c>
      <c r="O14" s="29">
        <f>IF(OR($A14="",$F14=""),"",IFERROR($F14-Assumptions!$I$5,""))</f>
        <v/>
      </c>
      <c r="P14" s="30">
        <f>IF($A14="","",IF(AND(ISNUMBER($E14),ISNUMBER($F14),ISNUMBER($L14),ISNUMBER($M14),ISNUMBER($I14)),"Yes","No"))</f>
        <v/>
      </c>
      <c r="Q14" s="31">
        <f>IF($A14="","",IF($E14="","Review: enter current premium",IF($F14="","Review: enter renewal date",IF($D14="","Review: select line",IF($H14="","Review: select adjustment basis",IF(AND($H14="Manual",$G14=""),"Review: enter manual change",IF($I14="","Review: enter retention likelihood",IF($L14="","Review: check line assumption",IF(OR($K14="Renewed",$K14="Lost"),"",IF($O14&lt;0,"Review: renewal date passed",IF($L14&gt;=Assumptions!$I$8,"Review: large increase",IF($O14&lt;=Assumptions!$I$7,"Review: due soon",""))))))))))))</f>
        <v/>
      </c>
      <c r="R14" s="18" t="inlineStr">
        <is>
          <t>Illustrative manual increase above the alert threshold.</t>
        </is>
      </c>
    </row>
    <row r="15">
      <c r="A15" s="17" t="n"/>
      <c r="B15" s="18" t="n"/>
      <c r="C15" s="17" t="n"/>
      <c r="D15" s="17" t="n"/>
      <c r="E15" s="19" t="n"/>
      <c r="F15" s="20" t="n"/>
      <c r="G15" s="21" t="n"/>
      <c r="H15" s="17" t="n"/>
      <c r="I15" s="21" t="n"/>
      <c r="J15" s="17" t="n"/>
      <c r="K15" s="17" t="n"/>
      <c r="L15" s="22">
        <f>IF($A15="","",IF($H15="Manual",IF($G15="","",$G15),IF($H15="Default by Line",IFERROR(VLOOKUP($D15,Assumptions!$A$5:$B$10,2,FALSE),""),"")))</f>
        <v/>
      </c>
      <c r="M15" s="23">
        <f>IF(OR($A15="",$E15="",$L15=""),"",IFERROR($E15*(1+$L15),""))</f>
        <v/>
      </c>
      <c r="N15" s="23">
        <f>IF(OR($A15="",$M15="",$I15=""),"",IFERROR($M15*$I15,""))</f>
        <v/>
      </c>
      <c r="O15" s="24">
        <f>IF(OR($A15="",$F15=""),"",IFERROR($F15-Assumptions!$I$5,""))</f>
        <v/>
      </c>
      <c r="P15" s="25">
        <f>IF($A15="","",IF(AND(ISNUMBER($E15),ISNUMBER($F15),ISNUMBER($L15),ISNUMBER($M15),ISNUMBER($I15)),"Yes","No"))</f>
        <v/>
      </c>
      <c r="Q15" s="26">
        <f>IF($A15="","",IF($E15="","Review: enter current premium",IF($F15="","Review: enter renewal date",IF($D15="","Review: select line",IF($H15="","Review: select adjustment basis",IF(AND($H15="Manual",$G15=""),"Review: enter manual change",IF($I15="","Review: enter retention likelihood",IF($L15="","Review: check line assumption",IF(OR($K15="Renewed",$K15="Lost"),"",IF($O15&lt;0,"Review: renewal date passed",IF($L15&gt;=Assumptions!$I$8,"Review: large increase",IF($O15&lt;=Assumptions!$I$7,"Review: due soon",""))))))))))))</f>
        <v/>
      </c>
      <c r="R15" s="18" t="n"/>
    </row>
    <row r="16">
      <c r="A16" s="17" t="n"/>
      <c r="B16" s="18" t="n"/>
      <c r="C16" s="17" t="n"/>
      <c r="D16" s="17" t="n"/>
      <c r="E16" s="19" t="n"/>
      <c r="F16" s="20" t="n"/>
      <c r="G16" s="21" t="n"/>
      <c r="H16" s="17" t="n"/>
      <c r="I16" s="21" t="n"/>
      <c r="J16" s="17" t="n"/>
      <c r="K16" s="17" t="n"/>
      <c r="L16" s="27">
        <f>IF($A16="","",IF($H16="Manual",IF($G16="","",$G16),IF($H16="Default by Line",IFERROR(VLOOKUP($D16,Assumptions!$A$5:$B$10,2,FALSE),""),"")))</f>
        <v/>
      </c>
      <c r="M16" s="28">
        <f>IF(OR($A16="",$E16="",$L16=""),"",IFERROR($E16*(1+$L16),""))</f>
        <v/>
      </c>
      <c r="N16" s="28">
        <f>IF(OR($A16="",$M16="",$I16=""),"",IFERROR($M16*$I16,""))</f>
        <v/>
      </c>
      <c r="O16" s="29">
        <f>IF(OR($A16="",$F16=""),"",IFERROR($F16-Assumptions!$I$5,""))</f>
        <v/>
      </c>
      <c r="P16" s="30">
        <f>IF($A16="","",IF(AND(ISNUMBER($E16),ISNUMBER($F16),ISNUMBER($L16),ISNUMBER($M16),ISNUMBER($I16)),"Yes","No"))</f>
        <v/>
      </c>
      <c r="Q16" s="31">
        <f>IF($A16="","",IF($E16="","Review: enter current premium",IF($F16="","Review: enter renewal date",IF($D16="","Review: select line",IF($H16="","Review: select adjustment basis",IF(AND($H16="Manual",$G16=""),"Review: enter manual change",IF($I16="","Review: enter retention likelihood",IF($L16="","Review: check line assumption",IF(OR($K16="Renewed",$K16="Lost"),"",IF($O16&lt;0,"Review: renewal date passed",IF($L16&gt;=Assumptions!$I$8,"Review: large increase",IF($O16&lt;=Assumptions!$I$7,"Review: due soon",""))))))))))))</f>
        <v/>
      </c>
      <c r="R16" s="18" t="n"/>
    </row>
    <row r="17">
      <c r="A17" s="17" t="n"/>
      <c r="B17" s="18" t="n"/>
      <c r="C17" s="17" t="n"/>
      <c r="D17" s="17" t="n"/>
      <c r="E17" s="19" t="n"/>
      <c r="F17" s="20" t="n"/>
      <c r="G17" s="21" t="n"/>
      <c r="H17" s="17" t="n"/>
      <c r="I17" s="21" t="n"/>
      <c r="J17" s="17" t="n"/>
      <c r="K17" s="17" t="n"/>
      <c r="L17" s="22">
        <f>IF($A17="","",IF($H17="Manual",IF($G17="","",$G17),IF($H17="Default by Line",IFERROR(VLOOKUP($D17,Assumptions!$A$5:$B$10,2,FALSE),""),"")))</f>
        <v/>
      </c>
      <c r="M17" s="23">
        <f>IF(OR($A17="",$E17="",$L17=""),"",IFERROR($E17*(1+$L17),""))</f>
        <v/>
      </c>
      <c r="N17" s="23">
        <f>IF(OR($A17="",$M17="",$I17=""),"",IFERROR($M17*$I17,""))</f>
        <v/>
      </c>
      <c r="O17" s="24">
        <f>IF(OR($A17="",$F17=""),"",IFERROR($F17-Assumptions!$I$5,""))</f>
        <v/>
      </c>
      <c r="P17" s="25">
        <f>IF($A17="","",IF(AND(ISNUMBER($E17),ISNUMBER($F17),ISNUMBER($L17),ISNUMBER($M17),ISNUMBER($I17)),"Yes","No"))</f>
        <v/>
      </c>
      <c r="Q17" s="26">
        <f>IF($A17="","",IF($E17="","Review: enter current premium",IF($F17="","Review: enter renewal date",IF($D17="","Review: select line",IF($H17="","Review: select adjustment basis",IF(AND($H17="Manual",$G17=""),"Review: enter manual change",IF($I17="","Review: enter retention likelihood",IF($L17="","Review: check line assumption",IF(OR($K17="Renewed",$K17="Lost"),"",IF($O17&lt;0,"Review: renewal date passed",IF($L17&gt;=Assumptions!$I$8,"Review: large increase",IF($O17&lt;=Assumptions!$I$7,"Review: due soon",""))))))))))))</f>
        <v/>
      </c>
      <c r="R17" s="18" t="n"/>
    </row>
    <row r="18">
      <c r="A18" s="17" t="n"/>
      <c r="B18" s="18" t="n"/>
      <c r="C18" s="17" t="n"/>
      <c r="D18" s="17" t="n"/>
      <c r="E18" s="19" t="n"/>
      <c r="F18" s="20" t="n"/>
      <c r="G18" s="21" t="n"/>
      <c r="H18" s="17" t="n"/>
      <c r="I18" s="21" t="n"/>
      <c r="J18" s="17" t="n"/>
      <c r="K18" s="17" t="n"/>
      <c r="L18" s="27">
        <f>IF($A18="","",IF($H18="Manual",IF($G18="","",$G18),IF($H18="Default by Line",IFERROR(VLOOKUP($D18,Assumptions!$A$5:$B$10,2,FALSE),""),"")))</f>
        <v/>
      </c>
      <c r="M18" s="28">
        <f>IF(OR($A18="",$E18="",$L18=""),"",IFERROR($E18*(1+$L18),""))</f>
        <v/>
      </c>
      <c r="N18" s="28">
        <f>IF(OR($A18="",$M18="",$I18=""),"",IFERROR($M18*$I18,""))</f>
        <v/>
      </c>
      <c r="O18" s="29">
        <f>IF(OR($A18="",$F18=""),"",IFERROR($F18-Assumptions!$I$5,""))</f>
        <v/>
      </c>
      <c r="P18" s="30">
        <f>IF($A18="","",IF(AND(ISNUMBER($E18),ISNUMBER($F18),ISNUMBER($L18),ISNUMBER($M18),ISNUMBER($I18)),"Yes","No"))</f>
        <v/>
      </c>
      <c r="Q18" s="31">
        <f>IF($A18="","",IF($E18="","Review: enter current premium",IF($F18="","Review: enter renewal date",IF($D18="","Review: select line",IF($H18="","Review: select adjustment basis",IF(AND($H18="Manual",$G18=""),"Review: enter manual change",IF($I18="","Review: enter retention likelihood",IF($L18="","Review: check line assumption",IF(OR($K18="Renewed",$K18="Lost"),"",IF($O18&lt;0,"Review: renewal date passed",IF($L18&gt;=Assumptions!$I$8,"Review: large increase",IF($O18&lt;=Assumptions!$I$7,"Review: due soon",""))))))))))))</f>
        <v/>
      </c>
      <c r="R18" s="18" t="n"/>
    </row>
    <row r="19">
      <c r="A19" s="17" t="n"/>
      <c r="B19" s="18" t="n"/>
      <c r="C19" s="17" t="n"/>
      <c r="D19" s="17" t="n"/>
      <c r="E19" s="19" t="n"/>
      <c r="F19" s="20" t="n"/>
      <c r="G19" s="21" t="n"/>
      <c r="H19" s="17" t="n"/>
      <c r="I19" s="21" t="n"/>
      <c r="J19" s="17" t="n"/>
      <c r="K19" s="17" t="n"/>
      <c r="L19" s="22">
        <f>IF($A19="","",IF($H19="Manual",IF($G19="","",$G19),IF($H19="Default by Line",IFERROR(VLOOKUP($D19,Assumptions!$A$5:$B$10,2,FALSE),""),"")))</f>
        <v/>
      </c>
      <c r="M19" s="23">
        <f>IF(OR($A19="",$E19="",$L19=""),"",IFERROR($E19*(1+$L19),""))</f>
        <v/>
      </c>
      <c r="N19" s="23">
        <f>IF(OR($A19="",$M19="",$I19=""),"",IFERROR($M19*$I19,""))</f>
        <v/>
      </c>
      <c r="O19" s="24">
        <f>IF(OR($A19="",$F19=""),"",IFERROR($F19-Assumptions!$I$5,""))</f>
        <v/>
      </c>
      <c r="P19" s="25">
        <f>IF($A19="","",IF(AND(ISNUMBER($E19),ISNUMBER($F19),ISNUMBER($L19),ISNUMBER($M19),ISNUMBER($I19)),"Yes","No"))</f>
        <v/>
      </c>
      <c r="Q19" s="26">
        <f>IF($A19="","",IF($E19="","Review: enter current premium",IF($F19="","Review: enter renewal date",IF($D19="","Review: select line",IF($H19="","Review: select adjustment basis",IF(AND($H19="Manual",$G19=""),"Review: enter manual change",IF($I19="","Review: enter retention likelihood",IF($L19="","Review: check line assumption",IF(OR($K19="Renewed",$K19="Lost"),"",IF($O19&lt;0,"Review: renewal date passed",IF($L19&gt;=Assumptions!$I$8,"Review: large increase",IF($O19&lt;=Assumptions!$I$7,"Review: due soon",""))))))))))))</f>
        <v/>
      </c>
      <c r="R19" s="18" t="n"/>
    </row>
    <row r="20">
      <c r="A20" s="17" t="n"/>
      <c r="B20" s="18" t="n"/>
      <c r="C20" s="17" t="n"/>
      <c r="D20" s="17" t="n"/>
      <c r="E20" s="19" t="n"/>
      <c r="F20" s="20" t="n"/>
      <c r="G20" s="21" t="n"/>
      <c r="H20" s="17" t="n"/>
      <c r="I20" s="21" t="n"/>
      <c r="J20" s="17" t="n"/>
      <c r="K20" s="17" t="n"/>
      <c r="L20" s="27">
        <f>IF($A20="","",IF($H20="Manual",IF($G20="","",$G20),IF($H20="Default by Line",IFERROR(VLOOKUP($D20,Assumptions!$A$5:$B$10,2,FALSE),""),"")))</f>
        <v/>
      </c>
      <c r="M20" s="28">
        <f>IF(OR($A20="",$E20="",$L20=""),"",IFERROR($E20*(1+$L20),""))</f>
        <v/>
      </c>
      <c r="N20" s="28">
        <f>IF(OR($A20="",$M20="",$I20=""),"",IFERROR($M20*$I20,""))</f>
        <v/>
      </c>
      <c r="O20" s="29">
        <f>IF(OR($A20="",$F20=""),"",IFERROR($F20-Assumptions!$I$5,""))</f>
        <v/>
      </c>
      <c r="P20" s="30">
        <f>IF($A20="","",IF(AND(ISNUMBER($E20),ISNUMBER($F20),ISNUMBER($L20),ISNUMBER($M20),ISNUMBER($I20)),"Yes","No"))</f>
        <v/>
      </c>
      <c r="Q20" s="31">
        <f>IF($A20="","",IF($E20="","Review: enter current premium",IF($F20="","Review: enter renewal date",IF($D20="","Review: select line",IF($H20="","Review: select adjustment basis",IF(AND($H20="Manual",$G20=""),"Review: enter manual change",IF($I20="","Review: enter retention likelihood",IF($L20="","Review: check line assumption",IF(OR($K20="Renewed",$K20="Lost"),"",IF($O20&lt;0,"Review: renewal date passed",IF($L20&gt;=Assumptions!$I$8,"Review: large increase",IF($O20&lt;=Assumptions!$I$7,"Review: due soon",""))))))))))))</f>
        <v/>
      </c>
      <c r="R20" s="18" t="n"/>
    </row>
    <row r="21">
      <c r="A21" s="17" t="n"/>
      <c r="B21" s="18" t="n"/>
      <c r="C21" s="17" t="n"/>
      <c r="D21" s="17" t="n"/>
      <c r="E21" s="19" t="n"/>
      <c r="F21" s="20" t="n"/>
      <c r="G21" s="21" t="n"/>
      <c r="H21" s="17" t="n"/>
      <c r="I21" s="21" t="n"/>
      <c r="J21" s="17" t="n"/>
      <c r="K21" s="17" t="n"/>
      <c r="L21" s="22">
        <f>IF($A21="","",IF($H21="Manual",IF($G21="","",$G21),IF($H21="Default by Line",IFERROR(VLOOKUP($D21,Assumptions!$A$5:$B$10,2,FALSE),""),"")))</f>
        <v/>
      </c>
      <c r="M21" s="23">
        <f>IF(OR($A21="",$E21="",$L21=""),"",IFERROR($E21*(1+$L21),""))</f>
        <v/>
      </c>
      <c r="N21" s="23">
        <f>IF(OR($A21="",$M21="",$I21=""),"",IFERROR($M21*$I21,""))</f>
        <v/>
      </c>
      <c r="O21" s="24">
        <f>IF(OR($A21="",$F21=""),"",IFERROR($F21-Assumptions!$I$5,""))</f>
        <v/>
      </c>
      <c r="P21" s="25">
        <f>IF($A21="","",IF(AND(ISNUMBER($E21),ISNUMBER($F21),ISNUMBER($L21),ISNUMBER($M21),ISNUMBER($I21)),"Yes","No"))</f>
        <v/>
      </c>
      <c r="Q21" s="26">
        <f>IF($A21="","",IF($E21="","Review: enter current premium",IF($F21="","Review: enter renewal date",IF($D21="","Review: select line",IF($H21="","Review: select adjustment basis",IF(AND($H21="Manual",$G21=""),"Review: enter manual change",IF($I21="","Review: enter retention likelihood",IF($L21="","Review: check line assumption",IF(OR($K21="Renewed",$K21="Lost"),"",IF($O21&lt;0,"Review: renewal date passed",IF($L21&gt;=Assumptions!$I$8,"Review: large increase",IF($O21&lt;=Assumptions!$I$7,"Review: due soon",""))))))))))))</f>
        <v/>
      </c>
      <c r="R21" s="18" t="n"/>
    </row>
    <row r="22">
      <c r="A22" s="17" t="n"/>
      <c r="B22" s="18" t="n"/>
      <c r="C22" s="17" t="n"/>
      <c r="D22" s="17" t="n"/>
      <c r="E22" s="19" t="n"/>
      <c r="F22" s="20" t="n"/>
      <c r="G22" s="21" t="n"/>
      <c r="H22" s="17" t="n"/>
      <c r="I22" s="21" t="n"/>
      <c r="J22" s="17" t="n"/>
      <c r="K22" s="17" t="n"/>
      <c r="L22" s="27">
        <f>IF($A22="","",IF($H22="Manual",IF($G22="","",$G22),IF($H22="Default by Line",IFERROR(VLOOKUP($D22,Assumptions!$A$5:$B$10,2,FALSE),""),"")))</f>
        <v/>
      </c>
      <c r="M22" s="28">
        <f>IF(OR($A22="",$E22="",$L22=""),"",IFERROR($E22*(1+$L22),""))</f>
        <v/>
      </c>
      <c r="N22" s="28">
        <f>IF(OR($A22="",$M22="",$I22=""),"",IFERROR($M22*$I22,""))</f>
        <v/>
      </c>
      <c r="O22" s="29">
        <f>IF(OR($A22="",$F22=""),"",IFERROR($F22-Assumptions!$I$5,""))</f>
        <v/>
      </c>
      <c r="P22" s="30">
        <f>IF($A22="","",IF(AND(ISNUMBER($E22),ISNUMBER($F22),ISNUMBER($L22),ISNUMBER($M22),ISNUMBER($I22)),"Yes","No"))</f>
        <v/>
      </c>
      <c r="Q22" s="31">
        <f>IF($A22="","",IF($E22="","Review: enter current premium",IF($F22="","Review: enter renewal date",IF($D22="","Review: select line",IF($H22="","Review: select adjustment basis",IF(AND($H22="Manual",$G22=""),"Review: enter manual change",IF($I22="","Review: enter retention likelihood",IF($L22="","Review: check line assumption",IF(OR($K22="Renewed",$K22="Lost"),"",IF($O22&lt;0,"Review: renewal date passed",IF($L22&gt;=Assumptions!$I$8,"Review: large increase",IF($O22&lt;=Assumptions!$I$7,"Review: due soon",""))))))))))))</f>
        <v/>
      </c>
      <c r="R22" s="18" t="n"/>
    </row>
    <row r="23">
      <c r="A23" s="17" t="n"/>
      <c r="B23" s="18" t="n"/>
      <c r="C23" s="17" t="n"/>
      <c r="D23" s="17" t="n"/>
      <c r="E23" s="19" t="n"/>
      <c r="F23" s="20" t="n"/>
      <c r="G23" s="21" t="n"/>
      <c r="H23" s="17" t="n"/>
      <c r="I23" s="21" t="n"/>
      <c r="J23" s="17" t="n"/>
      <c r="K23" s="17" t="n"/>
      <c r="L23" s="22">
        <f>IF($A23="","",IF($H23="Manual",IF($G23="","",$G23),IF($H23="Default by Line",IFERROR(VLOOKUP($D23,Assumptions!$A$5:$B$10,2,FALSE),""),"")))</f>
        <v/>
      </c>
      <c r="M23" s="23">
        <f>IF(OR($A23="",$E23="",$L23=""),"",IFERROR($E23*(1+$L23),""))</f>
        <v/>
      </c>
      <c r="N23" s="23">
        <f>IF(OR($A23="",$M23="",$I23=""),"",IFERROR($M23*$I23,""))</f>
        <v/>
      </c>
      <c r="O23" s="24">
        <f>IF(OR($A23="",$F23=""),"",IFERROR($F23-Assumptions!$I$5,""))</f>
        <v/>
      </c>
      <c r="P23" s="25">
        <f>IF($A23="","",IF(AND(ISNUMBER($E23),ISNUMBER($F23),ISNUMBER($L23),ISNUMBER($M23),ISNUMBER($I23)),"Yes","No"))</f>
        <v/>
      </c>
      <c r="Q23" s="26">
        <f>IF($A23="","",IF($E23="","Review: enter current premium",IF($F23="","Review: enter renewal date",IF($D23="","Review: select line",IF($H23="","Review: select adjustment basis",IF(AND($H23="Manual",$G23=""),"Review: enter manual change",IF($I23="","Review: enter retention likelihood",IF($L23="","Review: check line assumption",IF(OR($K23="Renewed",$K23="Lost"),"",IF($O23&lt;0,"Review: renewal date passed",IF($L23&gt;=Assumptions!$I$8,"Review: large increase",IF($O23&lt;=Assumptions!$I$7,"Review: due soon",""))))))))))))</f>
        <v/>
      </c>
      <c r="R23" s="18" t="n"/>
    </row>
    <row r="24">
      <c r="A24" s="17" t="n"/>
      <c r="B24" s="18" t="n"/>
      <c r="C24" s="17" t="n"/>
      <c r="D24" s="17" t="n"/>
      <c r="E24" s="19" t="n"/>
      <c r="F24" s="20" t="n"/>
      <c r="G24" s="21" t="n"/>
      <c r="H24" s="17" t="n"/>
      <c r="I24" s="21" t="n"/>
      <c r="J24" s="17" t="n"/>
      <c r="K24" s="17" t="n"/>
      <c r="L24" s="27">
        <f>IF($A24="","",IF($H24="Manual",IF($G24="","",$G24),IF($H24="Default by Line",IFERROR(VLOOKUP($D24,Assumptions!$A$5:$B$10,2,FALSE),""),"")))</f>
        <v/>
      </c>
      <c r="M24" s="28">
        <f>IF(OR($A24="",$E24="",$L24=""),"",IFERROR($E24*(1+$L24),""))</f>
        <v/>
      </c>
      <c r="N24" s="28">
        <f>IF(OR($A24="",$M24="",$I24=""),"",IFERROR($M24*$I24,""))</f>
        <v/>
      </c>
      <c r="O24" s="29">
        <f>IF(OR($A24="",$F24=""),"",IFERROR($F24-Assumptions!$I$5,""))</f>
        <v/>
      </c>
      <c r="P24" s="30">
        <f>IF($A24="","",IF(AND(ISNUMBER($E24),ISNUMBER($F24),ISNUMBER($L24),ISNUMBER($M24),ISNUMBER($I24)),"Yes","No"))</f>
        <v/>
      </c>
      <c r="Q24" s="31">
        <f>IF($A24="","",IF($E24="","Review: enter current premium",IF($F24="","Review: enter renewal date",IF($D24="","Review: select line",IF($H24="","Review: select adjustment basis",IF(AND($H24="Manual",$G24=""),"Review: enter manual change",IF($I24="","Review: enter retention likelihood",IF($L24="","Review: check line assumption",IF(OR($K24="Renewed",$K24="Lost"),"",IF($O24&lt;0,"Review: renewal date passed",IF($L24&gt;=Assumptions!$I$8,"Review: large increase",IF($O24&lt;=Assumptions!$I$7,"Review: due soon",""))))))))))))</f>
        <v/>
      </c>
      <c r="R24" s="18" t="n"/>
    </row>
    <row r="25">
      <c r="A25" s="17" t="n"/>
      <c r="B25" s="18" t="n"/>
      <c r="C25" s="17" t="n"/>
      <c r="D25" s="17" t="n"/>
      <c r="E25" s="19" t="n"/>
      <c r="F25" s="20" t="n"/>
      <c r="G25" s="21" t="n"/>
      <c r="H25" s="17" t="n"/>
      <c r="I25" s="21" t="n"/>
      <c r="J25" s="17" t="n"/>
      <c r="K25" s="17" t="n"/>
      <c r="L25" s="22">
        <f>IF($A25="","",IF($H25="Manual",IF($G25="","",$G25),IF($H25="Default by Line",IFERROR(VLOOKUP($D25,Assumptions!$A$5:$B$10,2,FALSE),""),"")))</f>
        <v/>
      </c>
      <c r="M25" s="23">
        <f>IF(OR($A25="",$E25="",$L25=""),"",IFERROR($E25*(1+$L25),""))</f>
        <v/>
      </c>
      <c r="N25" s="23">
        <f>IF(OR($A25="",$M25="",$I25=""),"",IFERROR($M25*$I25,""))</f>
        <v/>
      </c>
      <c r="O25" s="24">
        <f>IF(OR($A25="",$F25=""),"",IFERROR($F25-Assumptions!$I$5,""))</f>
        <v/>
      </c>
      <c r="P25" s="25">
        <f>IF($A25="","",IF(AND(ISNUMBER($E25),ISNUMBER($F25),ISNUMBER($L25),ISNUMBER($M25),ISNUMBER($I25)),"Yes","No"))</f>
        <v/>
      </c>
      <c r="Q25" s="26">
        <f>IF($A25="","",IF($E25="","Review: enter current premium",IF($F25="","Review: enter renewal date",IF($D25="","Review: select line",IF($H25="","Review: select adjustment basis",IF(AND($H25="Manual",$G25=""),"Review: enter manual change",IF($I25="","Review: enter retention likelihood",IF($L25="","Review: check line assumption",IF(OR($K25="Renewed",$K25="Lost"),"",IF($O25&lt;0,"Review: renewal date passed",IF($L25&gt;=Assumptions!$I$8,"Review: large increase",IF($O25&lt;=Assumptions!$I$7,"Review: due soon",""))))))))))))</f>
        <v/>
      </c>
      <c r="R25" s="18" t="n"/>
    </row>
    <row r="26">
      <c r="A26" s="17" t="n"/>
      <c r="B26" s="18" t="n"/>
      <c r="C26" s="17" t="n"/>
      <c r="D26" s="17" t="n"/>
      <c r="E26" s="19" t="n"/>
      <c r="F26" s="20" t="n"/>
      <c r="G26" s="21" t="n"/>
      <c r="H26" s="17" t="n"/>
      <c r="I26" s="21" t="n"/>
      <c r="J26" s="17" t="n"/>
      <c r="K26" s="17" t="n"/>
      <c r="L26" s="27">
        <f>IF($A26="","",IF($H26="Manual",IF($G26="","",$G26),IF($H26="Default by Line",IFERROR(VLOOKUP($D26,Assumptions!$A$5:$B$10,2,FALSE),""),"")))</f>
        <v/>
      </c>
      <c r="M26" s="28">
        <f>IF(OR($A26="",$E26="",$L26=""),"",IFERROR($E26*(1+$L26),""))</f>
        <v/>
      </c>
      <c r="N26" s="28">
        <f>IF(OR($A26="",$M26="",$I26=""),"",IFERROR($M26*$I26,""))</f>
        <v/>
      </c>
      <c r="O26" s="29">
        <f>IF(OR($A26="",$F26=""),"",IFERROR($F26-Assumptions!$I$5,""))</f>
        <v/>
      </c>
      <c r="P26" s="30">
        <f>IF($A26="","",IF(AND(ISNUMBER($E26),ISNUMBER($F26),ISNUMBER($L26),ISNUMBER($M26),ISNUMBER($I26)),"Yes","No"))</f>
        <v/>
      </c>
      <c r="Q26" s="31">
        <f>IF($A26="","",IF($E26="","Review: enter current premium",IF($F26="","Review: enter renewal date",IF($D26="","Review: select line",IF($H26="","Review: select adjustment basis",IF(AND($H26="Manual",$G26=""),"Review: enter manual change",IF($I26="","Review: enter retention likelihood",IF($L26="","Review: check line assumption",IF(OR($K26="Renewed",$K26="Lost"),"",IF($O26&lt;0,"Review: renewal date passed",IF($L26&gt;=Assumptions!$I$8,"Review: large increase",IF($O26&lt;=Assumptions!$I$7,"Review: due soon",""))))))))))))</f>
        <v/>
      </c>
      <c r="R26" s="18" t="n"/>
    </row>
    <row r="27">
      <c r="A27" s="17" t="n"/>
      <c r="B27" s="18" t="n"/>
      <c r="C27" s="17" t="n"/>
      <c r="D27" s="17" t="n"/>
      <c r="E27" s="19" t="n"/>
      <c r="F27" s="20" t="n"/>
      <c r="G27" s="21" t="n"/>
      <c r="H27" s="17" t="n"/>
      <c r="I27" s="21" t="n"/>
      <c r="J27" s="17" t="n"/>
      <c r="K27" s="17" t="n"/>
      <c r="L27" s="22">
        <f>IF($A27="","",IF($H27="Manual",IF($G27="","",$G27),IF($H27="Default by Line",IFERROR(VLOOKUP($D27,Assumptions!$A$5:$B$10,2,FALSE),""),"")))</f>
        <v/>
      </c>
      <c r="M27" s="23">
        <f>IF(OR($A27="",$E27="",$L27=""),"",IFERROR($E27*(1+$L27),""))</f>
        <v/>
      </c>
      <c r="N27" s="23">
        <f>IF(OR($A27="",$M27="",$I27=""),"",IFERROR($M27*$I27,""))</f>
        <v/>
      </c>
      <c r="O27" s="24">
        <f>IF(OR($A27="",$F27=""),"",IFERROR($F27-Assumptions!$I$5,""))</f>
        <v/>
      </c>
      <c r="P27" s="25">
        <f>IF($A27="","",IF(AND(ISNUMBER($E27),ISNUMBER($F27),ISNUMBER($L27),ISNUMBER($M27),ISNUMBER($I27)),"Yes","No"))</f>
        <v/>
      </c>
      <c r="Q27" s="26">
        <f>IF($A27="","",IF($E27="","Review: enter current premium",IF($F27="","Review: enter renewal date",IF($D27="","Review: select line",IF($H27="","Review: select adjustment basis",IF(AND($H27="Manual",$G27=""),"Review: enter manual change",IF($I27="","Review: enter retention likelihood",IF($L27="","Review: check line assumption",IF(OR($K27="Renewed",$K27="Lost"),"",IF($O27&lt;0,"Review: renewal date passed",IF($L27&gt;=Assumptions!$I$8,"Review: large increase",IF($O27&lt;=Assumptions!$I$7,"Review: due soon",""))))))))))))</f>
        <v/>
      </c>
      <c r="R27" s="18" t="n"/>
    </row>
    <row r="28">
      <c r="A28" s="17" t="n"/>
      <c r="B28" s="18" t="n"/>
      <c r="C28" s="17" t="n"/>
      <c r="D28" s="17" t="n"/>
      <c r="E28" s="19" t="n"/>
      <c r="F28" s="20" t="n"/>
      <c r="G28" s="21" t="n"/>
      <c r="H28" s="17" t="n"/>
      <c r="I28" s="21" t="n"/>
      <c r="J28" s="17" t="n"/>
      <c r="K28" s="17" t="n"/>
      <c r="L28" s="27">
        <f>IF($A28="","",IF($H28="Manual",IF($G28="","",$G28),IF($H28="Default by Line",IFERROR(VLOOKUP($D28,Assumptions!$A$5:$B$10,2,FALSE),""),"")))</f>
        <v/>
      </c>
      <c r="M28" s="28">
        <f>IF(OR($A28="",$E28="",$L28=""),"",IFERROR($E28*(1+$L28),""))</f>
        <v/>
      </c>
      <c r="N28" s="28">
        <f>IF(OR($A28="",$M28="",$I28=""),"",IFERROR($M28*$I28,""))</f>
        <v/>
      </c>
      <c r="O28" s="29">
        <f>IF(OR($A28="",$F28=""),"",IFERROR($F28-Assumptions!$I$5,""))</f>
        <v/>
      </c>
      <c r="P28" s="30">
        <f>IF($A28="","",IF(AND(ISNUMBER($E28),ISNUMBER($F28),ISNUMBER($L28),ISNUMBER($M28),ISNUMBER($I28)),"Yes","No"))</f>
        <v/>
      </c>
      <c r="Q28" s="31">
        <f>IF($A28="","",IF($E28="","Review: enter current premium",IF($F28="","Review: enter renewal date",IF($D28="","Review: select line",IF($H28="","Review: select adjustment basis",IF(AND($H28="Manual",$G28=""),"Review: enter manual change",IF($I28="","Review: enter retention likelihood",IF($L28="","Review: check line assumption",IF(OR($K28="Renewed",$K28="Lost"),"",IF($O28&lt;0,"Review: renewal date passed",IF($L28&gt;=Assumptions!$I$8,"Review: large increase",IF($O28&lt;=Assumptions!$I$7,"Review: due soon",""))))))))))))</f>
        <v/>
      </c>
      <c r="R28" s="18" t="n"/>
    </row>
    <row r="29">
      <c r="A29" s="17" t="n"/>
      <c r="B29" s="18" t="n"/>
      <c r="C29" s="17" t="n"/>
      <c r="D29" s="17" t="n"/>
      <c r="E29" s="19" t="n"/>
      <c r="F29" s="20" t="n"/>
      <c r="G29" s="21" t="n"/>
      <c r="H29" s="17" t="n"/>
      <c r="I29" s="21" t="n"/>
      <c r="J29" s="17" t="n"/>
      <c r="K29" s="17" t="n"/>
      <c r="L29" s="22">
        <f>IF($A29="","",IF($H29="Manual",IF($G29="","",$G29),IF($H29="Default by Line",IFERROR(VLOOKUP($D29,Assumptions!$A$5:$B$10,2,FALSE),""),"")))</f>
        <v/>
      </c>
      <c r="M29" s="23">
        <f>IF(OR($A29="",$E29="",$L29=""),"",IFERROR($E29*(1+$L29),""))</f>
        <v/>
      </c>
      <c r="N29" s="23">
        <f>IF(OR($A29="",$M29="",$I29=""),"",IFERROR($M29*$I29,""))</f>
        <v/>
      </c>
      <c r="O29" s="24">
        <f>IF(OR($A29="",$F29=""),"",IFERROR($F29-Assumptions!$I$5,""))</f>
        <v/>
      </c>
      <c r="P29" s="25">
        <f>IF($A29="","",IF(AND(ISNUMBER($E29),ISNUMBER($F29),ISNUMBER($L29),ISNUMBER($M29),ISNUMBER($I29)),"Yes","No"))</f>
        <v/>
      </c>
      <c r="Q29" s="26">
        <f>IF($A29="","",IF($E29="","Review: enter current premium",IF($F29="","Review: enter renewal date",IF($D29="","Review: select line",IF($H29="","Review: select adjustment basis",IF(AND($H29="Manual",$G29=""),"Review: enter manual change",IF($I29="","Review: enter retention likelihood",IF($L29="","Review: check line assumption",IF(OR($K29="Renewed",$K29="Lost"),"",IF($O29&lt;0,"Review: renewal date passed",IF($L29&gt;=Assumptions!$I$8,"Review: large increase",IF($O29&lt;=Assumptions!$I$7,"Review: due soon",""))))))))))))</f>
        <v/>
      </c>
      <c r="R29" s="18" t="n"/>
    </row>
    <row r="30">
      <c r="A30" s="17" t="n"/>
      <c r="B30" s="18" t="n"/>
      <c r="C30" s="17" t="n"/>
      <c r="D30" s="17" t="n"/>
      <c r="E30" s="19" t="n"/>
      <c r="F30" s="20" t="n"/>
      <c r="G30" s="21" t="n"/>
      <c r="H30" s="17" t="n"/>
      <c r="I30" s="21" t="n"/>
      <c r="J30" s="17" t="n"/>
      <c r="K30" s="17" t="n"/>
      <c r="L30" s="27">
        <f>IF($A30="","",IF($H30="Manual",IF($G30="","",$G30),IF($H30="Default by Line",IFERROR(VLOOKUP($D30,Assumptions!$A$5:$B$10,2,FALSE),""),"")))</f>
        <v/>
      </c>
      <c r="M30" s="28">
        <f>IF(OR($A30="",$E30="",$L30=""),"",IFERROR($E30*(1+$L30),""))</f>
        <v/>
      </c>
      <c r="N30" s="28">
        <f>IF(OR($A30="",$M30="",$I30=""),"",IFERROR($M30*$I30,""))</f>
        <v/>
      </c>
      <c r="O30" s="29">
        <f>IF(OR($A30="",$F30=""),"",IFERROR($F30-Assumptions!$I$5,""))</f>
        <v/>
      </c>
      <c r="P30" s="30">
        <f>IF($A30="","",IF(AND(ISNUMBER($E30),ISNUMBER($F30),ISNUMBER($L30),ISNUMBER($M30),ISNUMBER($I30)),"Yes","No"))</f>
        <v/>
      </c>
      <c r="Q30" s="31">
        <f>IF($A30="","",IF($E30="","Review: enter current premium",IF($F30="","Review: enter renewal date",IF($D30="","Review: select line",IF($H30="","Review: select adjustment basis",IF(AND($H30="Manual",$G30=""),"Review: enter manual change",IF($I30="","Review: enter retention likelihood",IF($L30="","Review: check line assumption",IF(OR($K30="Renewed",$K30="Lost"),"",IF($O30&lt;0,"Review: renewal date passed",IF($L30&gt;=Assumptions!$I$8,"Review: large increase",IF($O30&lt;=Assumptions!$I$7,"Review: due soon",""))))))))))))</f>
        <v/>
      </c>
      <c r="R30" s="18" t="n"/>
    </row>
    <row r="31">
      <c r="A31" s="17" t="n"/>
      <c r="B31" s="18" t="n"/>
      <c r="C31" s="17" t="n"/>
      <c r="D31" s="17" t="n"/>
      <c r="E31" s="19" t="n"/>
      <c r="F31" s="20" t="n"/>
      <c r="G31" s="21" t="n"/>
      <c r="H31" s="17" t="n"/>
      <c r="I31" s="21" t="n"/>
      <c r="J31" s="17" t="n"/>
      <c r="K31" s="17" t="n"/>
      <c r="L31" s="22">
        <f>IF($A31="","",IF($H31="Manual",IF($G31="","",$G31),IF($H31="Default by Line",IFERROR(VLOOKUP($D31,Assumptions!$A$5:$B$10,2,FALSE),""),"")))</f>
        <v/>
      </c>
      <c r="M31" s="23">
        <f>IF(OR($A31="",$E31="",$L31=""),"",IFERROR($E31*(1+$L31),""))</f>
        <v/>
      </c>
      <c r="N31" s="23">
        <f>IF(OR($A31="",$M31="",$I31=""),"",IFERROR($M31*$I31,""))</f>
        <v/>
      </c>
      <c r="O31" s="24">
        <f>IF(OR($A31="",$F31=""),"",IFERROR($F31-Assumptions!$I$5,""))</f>
        <v/>
      </c>
      <c r="P31" s="25">
        <f>IF($A31="","",IF(AND(ISNUMBER($E31),ISNUMBER($F31),ISNUMBER($L31),ISNUMBER($M31),ISNUMBER($I31)),"Yes","No"))</f>
        <v/>
      </c>
      <c r="Q31" s="26">
        <f>IF($A31="","",IF($E31="","Review: enter current premium",IF($F31="","Review: enter renewal date",IF($D31="","Review: select line",IF($H31="","Review: select adjustment basis",IF(AND($H31="Manual",$G31=""),"Review: enter manual change",IF($I31="","Review: enter retention likelihood",IF($L31="","Review: check line assumption",IF(OR($K31="Renewed",$K31="Lost"),"",IF($O31&lt;0,"Review: renewal date passed",IF($L31&gt;=Assumptions!$I$8,"Review: large increase",IF($O31&lt;=Assumptions!$I$7,"Review: due soon",""))))))))))))</f>
        <v/>
      </c>
      <c r="R31" s="18" t="n"/>
    </row>
    <row r="32">
      <c r="A32" s="17" t="n"/>
      <c r="B32" s="18" t="n"/>
      <c r="C32" s="17" t="n"/>
      <c r="D32" s="17" t="n"/>
      <c r="E32" s="19" t="n"/>
      <c r="F32" s="20" t="n"/>
      <c r="G32" s="21" t="n"/>
      <c r="H32" s="17" t="n"/>
      <c r="I32" s="21" t="n"/>
      <c r="J32" s="17" t="n"/>
      <c r="K32" s="17" t="n"/>
      <c r="L32" s="27">
        <f>IF($A32="","",IF($H32="Manual",IF($G32="","",$G32),IF($H32="Default by Line",IFERROR(VLOOKUP($D32,Assumptions!$A$5:$B$10,2,FALSE),""),"")))</f>
        <v/>
      </c>
      <c r="M32" s="28">
        <f>IF(OR($A32="",$E32="",$L32=""),"",IFERROR($E32*(1+$L32),""))</f>
        <v/>
      </c>
      <c r="N32" s="28">
        <f>IF(OR($A32="",$M32="",$I32=""),"",IFERROR($M32*$I32,""))</f>
        <v/>
      </c>
      <c r="O32" s="29">
        <f>IF(OR($A32="",$F32=""),"",IFERROR($F32-Assumptions!$I$5,""))</f>
        <v/>
      </c>
      <c r="P32" s="30">
        <f>IF($A32="","",IF(AND(ISNUMBER($E32),ISNUMBER($F32),ISNUMBER($L32),ISNUMBER($M32),ISNUMBER($I32)),"Yes","No"))</f>
        <v/>
      </c>
      <c r="Q32" s="31">
        <f>IF($A32="","",IF($E32="","Review: enter current premium",IF($F32="","Review: enter renewal date",IF($D32="","Review: select line",IF($H32="","Review: select adjustment basis",IF(AND($H32="Manual",$G32=""),"Review: enter manual change",IF($I32="","Review: enter retention likelihood",IF($L32="","Review: check line assumption",IF(OR($K32="Renewed",$K32="Lost"),"",IF($O32&lt;0,"Review: renewal date passed",IF($L32&gt;=Assumptions!$I$8,"Review: large increase",IF($O32&lt;=Assumptions!$I$7,"Review: due soon",""))))))))))))</f>
        <v/>
      </c>
      <c r="R32" s="18" t="n"/>
    </row>
    <row r="33">
      <c r="A33" s="17" t="n"/>
      <c r="B33" s="18" t="n"/>
      <c r="C33" s="17" t="n"/>
      <c r="D33" s="17" t="n"/>
      <c r="E33" s="19" t="n"/>
      <c r="F33" s="20" t="n"/>
      <c r="G33" s="21" t="n"/>
      <c r="H33" s="17" t="n"/>
      <c r="I33" s="21" t="n"/>
      <c r="J33" s="17" t="n"/>
      <c r="K33" s="17" t="n"/>
      <c r="L33" s="22">
        <f>IF($A33="","",IF($H33="Manual",IF($G33="","",$G33),IF($H33="Default by Line",IFERROR(VLOOKUP($D33,Assumptions!$A$5:$B$10,2,FALSE),""),"")))</f>
        <v/>
      </c>
      <c r="M33" s="23">
        <f>IF(OR($A33="",$E33="",$L33=""),"",IFERROR($E33*(1+$L33),""))</f>
        <v/>
      </c>
      <c r="N33" s="23">
        <f>IF(OR($A33="",$M33="",$I33=""),"",IFERROR($M33*$I33,""))</f>
        <v/>
      </c>
      <c r="O33" s="24">
        <f>IF(OR($A33="",$F33=""),"",IFERROR($F33-Assumptions!$I$5,""))</f>
        <v/>
      </c>
      <c r="P33" s="25">
        <f>IF($A33="","",IF(AND(ISNUMBER($E33),ISNUMBER($F33),ISNUMBER($L33),ISNUMBER($M33),ISNUMBER($I33)),"Yes","No"))</f>
        <v/>
      </c>
      <c r="Q33" s="26">
        <f>IF($A33="","",IF($E33="","Review: enter current premium",IF($F33="","Review: enter renewal date",IF($D33="","Review: select line",IF($H33="","Review: select adjustment basis",IF(AND($H33="Manual",$G33=""),"Review: enter manual change",IF($I33="","Review: enter retention likelihood",IF($L33="","Review: check line assumption",IF(OR($K33="Renewed",$K33="Lost"),"",IF($O33&lt;0,"Review: renewal date passed",IF($L33&gt;=Assumptions!$I$8,"Review: large increase",IF($O33&lt;=Assumptions!$I$7,"Review: due soon",""))))))))))))</f>
        <v/>
      </c>
      <c r="R33" s="18" t="n"/>
    </row>
    <row r="34">
      <c r="A34" s="17" t="n"/>
      <c r="B34" s="18" t="n"/>
      <c r="C34" s="17" t="n"/>
      <c r="D34" s="17" t="n"/>
      <c r="E34" s="19" t="n"/>
      <c r="F34" s="20" t="n"/>
      <c r="G34" s="21" t="n"/>
      <c r="H34" s="17" t="n"/>
      <c r="I34" s="21" t="n"/>
      <c r="J34" s="17" t="n"/>
      <c r="K34" s="17" t="n"/>
      <c r="L34" s="27">
        <f>IF($A34="","",IF($H34="Manual",IF($G34="","",$G34),IF($H34="Default by Line",IFERROR(VLOOKUP($D34,Assumptions!$A$5:$B$10,2,FALSE),""),"")))</f>
        <v/>
      </c>
      <c r="M34" s="28">
        <f>IF(OR($A34="",$E34="",$L34=""),"",IFERROR($E34*(1+$L34),""))</f>
        <v/>
      </c>
      <c r="N34" s="28">
        <f>IF(OR($A34="",$M34="",$I34=""),"",IFERROR($M34*$I34,""))</f>
        <v/>
      </c>
      <c r="O34" s="29">
        <f>IF(OR($A34="",$F34=""),"",IFERROR($F34-Assumptions!$I$5,""))</f>
        <v/>
      </c>
      <c r="P34" s="30">
        <f>IF($A34="","",IF(AND(ISNUMBER($E34),ISNUMBER($F34),ISNUMBER($L34),ISNUMBER($M34),ISNUMBER($I34)),"Yes","No"))</f>
        <v/>
      </c>
      <c r="Q34" s="31">
        <f>IF($A34="","",IF($E34="","Review: enter current premium",IF($F34="","Review: enter renewal date",IF($D34="","Review: select line",IF($H34="","Review: select adjustment basis",IF(AND($H34="Manual",$G34=""),"Review: enter manual change",IF($I34="","Review: enter retention likelihood",IF($L34="","Review: check line assumption",IF(OR($K34="Renewed",$K34="Lost"),"",IF($O34&lt;0,"Review: renewal date passed",IF($L34&gt;=Assumptions!$I$8,"Review: large increase",IF($O34&lt;=Assumptions!$I$7,"Review: due soon",""))))))))))))</f>
        <v/>
      </c>
      <c r="R34" s="18" t="n"/>
    </row>
    <row r="35">
      <c r="A35" s="17" t="n"/>
      <c r="B35" s="18" t="n"/>
      <c r="C35" s="17" t="n"/>
      <c r="D35" s="17" t="n"/>
      <c r="E35" s="19" t="n"/>
      <c r="F35" s="20" t="n"/>
      <c r="G35" s="21" t="n"/>
      <c r="H35" s="17" t="n"/>
      <c r="I35" s="21" t="n"/>
      <c r="J35" s="17" t="n"/>
      <c r="K35" s="17" t="n"/>
      <c r="L35" s="22">
        <f>IF($A35="","",IF($H35="Manual",IF($G35="","",$G35),IF($H35="Default by Line",IFERROR(VLOOKUP($D35,Assumptions!$A$5:$B$10,2,FALSE),""),"")))</f>
        <v/>
      </c>
      <c r="M35" s="23">
        <f>IF(OR($A35="",$E35="",$L35=""),"",IFERROR($E35*(1+$L35),""))</f>
        <v/>
      </c>
      <c r="N35" s="23">
        <f>IF(OR($A35="",$M35="",$I35=""),"",IFERROR($M35*$I35,""))</f>
        <v/>
      </c>
      <c r="O35" s="24">
        <f>IF(OR($A35="",$F35=""),"",IFERROR($F35-Assumptions!$I$5,""))</f>
        <v/>
      </c>
      <c r="P35" s="25">
        <f>IF($A35="","",IF(AND(ISNUMBER($E35),ISNUMBER($F35),ISNUMBER($L35),ISNUMBER($M35),ISNUMBER($I35)),"Yes","No"))</f>
        <v/>
      </c>
      <c r="Q35" s="26">
        <f>IF($A35="","",IF($E35="","Review: enter current premium",IF($F35="","Review: enter renewal date",IF($D35="","Review: select line",IF($H35="","Review: select adjustment basis",IF(AND($H35="Manual",$G35=""),"Review: enter manual change",IF($I35="","Review: enter retention likelihood",IF($L35="","Review: check line assumption",IF(OR($K35="Renewed",$K35="Lost"),"",IF($O35&lt;0,"Review: renewal date passed",IF($L35&gt;=Assumptions!$I$8,"Review: large increase",IF($O35&lt;=Assumptions!$I$7,"Review: due soon",""))))))))))))</f>
        <v/>
      </c>
      <c r="R35" s="18" t="n"/>
    </row>
    <row r="36">
      <c r="A36" s="17" t="n"/>
      <c r="B36" s="18" t="n"/>
      <c r="C36" s="17" t="n"/>
      <c r="D36" s="17" t="n"/>
      <c r="E36" s="19" t="n"/>
      <c r="F36" s="20" t="n"/>
      <c r="G36" s="21" t="n"/>
      <c r="H36" s="17" t="n"/>
      <c r="I36" s="21" t="n"/>
      <c r="J36" s="17" t="n"/>
      <c r="K36" s="17" t="n"/>
      <c r="L36" s="27">
        <f>IF($A36="","",IF($H36="Manual",IF($G36="","",$G36),IF($H36="Default by Line",IFERROR(VLOOKUP($D36,Assumptions!$A$5:$B$10,2,FALSE),""),"")))</f>
        <v/>
      </c>
      <c r="M36" s="28">
        <f>IF(OR($A36="",$E36="",$L36=""),"",IFERROR($E36*(1+$L36),""))</f>
        <v/>
      </c>
      <c r="N36" s="28">
        <f>IF(OR($A36="",$M36="",$I36=""),"",IFERROR($M36*$I36,""))</f>
        <v/>
      </c>
      <c r="O36" s="29">
        <f>IF(OR($A36="",$F36=""),"",IFERROR($F36-Assumptions!$I$5,""))</f>
        <v/>
      </c>
      <c r="P36" s="30">
        <f>IF($A36="","",IF(AND(ISNUMBER($E36),ISNUMBER($F36),ISNUMBER($L36),ISNUMBER($M36),ISNUMBER($I36)),"Yes","No"))</f>
        <v/>
      </c>
      <c r="Q36" s="31">
        <f>IF($A36="","",IF($E36="","Review: enter current premium",IF($F36="","Review: enter renewal date",IF($D36="","Review: select line",IF($H36="","Review: select adjustment basis",IF(AND($H36="Manual",$G36=""),"Review: enter manual change",IF($I36="","Review: enter retention likelihood",IF($L36="","Review: check line assumption",IF(OR($K36="Renewed",$K36="Lost"),"",IF($O36&lt;0,"Review: renewal date passed",IF($L36&gt;=Assumptions!$I$8,"Review: large increase",IF($O36&lt;=Assumptions!$I$7,"Review: due soon",""))))))))))))</f>
        <v/>
      </c>
      <c r="R36" s="18" t="n"/>
    </row>
    <row r="37">
      <c r="A37" s="17" t="n"/>
      <c r="B37" s="18" t="n"/>
      <c r="C37" s="17" t="n"/>
      <c r="D37" s="17" t="n"/>
      <c r="E37" s="19" t="n"/>
      <c r="F37" s="20" t="n"/>
      <c r="G37" s="21" t="n"/>
      <c r="H37" s="17" t="n"/>
      <c r="I37" s="21" t="n"/>
      <c r="J37" s="17" t="n"/>
      <c r="K37" s="17" t="n"/>
      <c r="L37" s="22">
        <f>IF($A37="","",IF($H37="Manual",IF($G37="","",$G37),IF($H37="Default by Line",IFERROR(VLOOKUP($D37,Assumptions!$A$5:$B$10,2,FALSE),""),"")))</f>
        <v/>
      </c>
      <c r="M37" s="23">
        <f>IF(OR($A37="",$E37="",$L37=""),"",IFERROR($E37*(1+$L37),""))</f>
        <v/>
      </c>
      <c r="N37" s="23">
        <f>IF(OR($A37="",$M37="",$I37=""),"",IFERROR($M37*$I37,""))</f>
        <v/>
      </c>
      <c r="O37" s="24">
        <f>IF(OR($A37="",$F37=""),"",IFERROR($F37-Assumptions!$I$5,""))</f>
        <v/>
      </c>
      <c r="P37" s="25">
        <f>IF($A37="","",IF(AND(ISNUMBER($E37),ISNUMBER($F37),ISNUMBER($L37),ISNUMBER($M37),ISNUMBER($I37)),"Yes","No"))</f>
        <v/>
      </c>
      <c r="Q37" s="26">
        <f>IF($A37="","",IF($E37="","Review: enter current premium",IF($F37="","Review: enter renewal date",IF($D37="","Review: select line",IF($H37="","Review: select adjustment basis",IF(AND($H37="Manual",$G37=""),"Review: enter manual change",IF($I37="","Review: enter retention likelihood",IF($L37="","Review: check line assumption",IF(OR($K37="Renewed",$K37="Lost"),"",IF($O37&lt;0,"Review: renewal date passed",IF($L37&gt;=Assumptions!$I$8,"Review: large increase",IF($O37&lt;=Assumptions!$I$7,"Review: due soon",""))))))))))))</f>
        <v/>
      </c>
      <c r="R37" s="18" t="n"/>
    </row>
    <row r="38">
      <c r="A38" s="17" t="n"/>
      <c r="B38" s="18" t="n"/>
      <c r="C38" s="17" t="n"/>
      <c r="D38" s="17" t="n"/>
      <c r="E38" s="19" t="n"/>
      <c r="F38" s="20" t="n"/>
      <c r="G38" s="21" t="n"/>
      <c r="H38" s="17" t="n"/>
      <c r="I38" s="21" t="n"/>
      <c r="J38" s="17" t="n"/>
      <c r="K38" s="17" t="n"/>
      <c r="L38" s="27">
        <f>IF($A38="","",IF($H38="Manual",IF($G38="","",$G38),IF($H38="Default by Line",IFERROR(VLOOKUP($D38,Assumptions!$A$5:$B$10,2,FALSE),""),"")))</f>
        <v/>
      </c>
      <c r="M38" s="28">
        <f>IF(OR($A38="",$E38="",$L38=""),"",IFERROR($E38*(1+$L38),""))</f>
        <v/>
      </c>
      <c r="N38" s="28">
        <f>IF(OR($A38="",$M38="",$I38=""),"",IFERROR($M38*$I38,""))</f>
        <v/>
      </c>
      <c r="O38" s="29">
        <f>IF(OR($A38="",$F38=""),"",IFERROR($F38-Assumptions!$I$5,""))</f>
        <v/>
      </c>
      <c r="P38" s="30">
        <f>IF($A38="","",IF(AND(ISNUMBER($E38),ISNUMBER($F38),ISNUMBER($L38),ISNUMBER($M38),ISNUMBER($I38)),"Yes","No"))</f>
        <v/>
      </c>
      <c r="Q38" s="31">
        <f>IF($A38="","",IF($E38="","Review: enter current premium",IF($F38="","Review: enter renewal date",IF($D38="","Review: select line",IF($H38="","Review: select adjustment basis",IF(AND($H38="Manual",$G38=""),"Review: enter manual change",IF($I38="","Review: enter retention likelihood",IF($L38="","Review: check line assumption",IF(OR($K38="Renewed",$K38="Lost"),"",IF($O38&lt;0,"Review: renewal date passed",IF($L38&gt;=Assumptions!$I$8,"Review: large increase",IF($O38&lt;=Assumptions!$I$7,"Review: due soon",""))))))))))))</f>
        <v/>
      </c>
      <c r="R38" s="18" t="n"/>
    </row>
    <row r="39">
      <c r="A39" s="17" t="n"/>
      <c r="B39" s="18" t="n"/>
      <c r="C39" s="17" t="n"/>
      <c r="D39" s="17" t="n"/>
      <c r="E39" s="19" t="n"/>
      <c r="F39" s="20" t="n"/>
      <c r="G39" s="21" t="n"/>
      <c r="H39" s="17" t="n"/>
      <c r="I39" s="21" t="n"/>
      <c r="J39" s="17" t="n"/>
      <c r="K39" s="17" t="n"/>
      <c r="L39" s="22">
        <f>IF($A39="","",IF($H39="Manual",IF($G39="","",$G39),IF($H39="Default by Line",IFERROR(VLOOKUP($D39,Assumptions!$A$5:$B$10,2,FALSE),""),"")))</f>
        <v/>
      </c>
      <c r="M39" s="23">
        <f>IF(OR($A39="",$E39="",$L39=""),"",IFERROR($E39*(1+$L39),""))</f>
        <v/>
      </c>
      <c r="N39" s="23">
        <f>IF(OR($A39="",$M39="",$I39=""),"",IFERROR($M39*$I39,""))</f>
        <v/>
      </c>
      <c r="O39" s="24">
        <f>IF(OR($A39="",$F39=""),"",IFERROR($F39-Assumptions!$I$5,""))</f>
        <v/>
      </c>
      <c r="P39" s="25">
        <f>IF($A39="","",IF(AND(ISNUMBER($E39),ISNUMBER($F39),ISNUMBER($L39),ISNUMBER($M39),ISNUMBER($I39)),"Yes","No"))</f>
        <v/>
      </c>
      <c r="Q39" s="26">
        <f>IF($A39="","",IF($E39="","Review: enter current premium",IF($F39="","Review: enter renewal date",IF($D39="","Review: select line",IF($H39="","Review: select adjustment basis",IF(AND($H39="Manual",$G39=""),"Review: enter manual change",IF($I39="","Review: enter retention likelihood",IF($L39="","Review: check line assumption",IF(OR($K39="Renewed",$K39="Lost"),"",IF($O39&lt;0,"Review: renewal date passed",IF($L39&gt;=Assumptions!$I$8,"Review: large increase",IF($O39&lt;=Assumptions!$I$7,"Review: due soon",""))))))))))))</f>
        <v/>
      </c>
      <c r="R39" s="18" t="n"/>
    </row>
    <row r="40">
      <c r="A40" s="17" t="n"/>
      <c r="B40" s="18" t="n"/>
      <c r="C40" s="17" t="n"/>
      <c r="D40" s="17" t="n"/>
      <c r="E40" s="19" t="n"/>
      <c r="F40" s="20" t="n"/>
      <c r="G40" s="21" t="n"/>
      <c r="H40" s="17" t="n"/>
      <c r="I40" s="21" t="n"/>
      <c r="J40" s="17" t="n"/>
      <c r="K40" s="17" t="n"/>
      <c r="L40" s="27">
        <f>IF($A40="","",IF($H40="Manual",IF($G40="","",$G40),IF($H40="Default by Line",IFERROR(VLOOKUP($D40,Assumptions!$A$5:$B$10,2,FALSE),""),"")))</f>
        <v/>
      </c>
      <c r="M40" s="28">
        <f>IF(OR($A40="",$E40="",$L40=""),"",IFERROR($E40*(1+$L40),""))</f>
        <v/>
      </c>
      <c r="N40" s="28">
        <f>IF(OR($A40="",$M40="",$I40=""),"",IFERROR($M40*$I40,""))</f>
        <v/>
      </c>
      <c r="O40" s="29">
        <f>IF(OR($A40="",$F40=""),"",IFERROR($F40-Assumptions!$I$5,""))</f>
        <v/>
      </c>
      <c r="P40" s="30">
        <f>IF($A40="","",IF(AND(ISNUMBER($E40),ISNUMBER($F40),ISNUMBER($L40),ISNUMBER($M40),ISNUMBER($I40)),"Yes","No"))</f>
        <v/>
      </c>
      <c r="Q40" s="31">
        <f>IF($A40="","",IF($E40="","Review: enter current premium",IF($F40="","Review: enter renewal date",IF($D40="","Review: select line",IF($H40="","Review: select adjustment basis",IF(AND($H40="Manual",$G40=""),"Review: enter manual change",IF($I40="","Review: enter retention likelihood",IF($L40="","Review: check line assumption",IF(OR($K40="Renewed",$K40="Lost"),"",IF($O40&lt;0,"Review: renewal date passed",IF($L40&gt;=Assumptions!$I$8,"Review: large increase",IF($O40&lt;=Assumptions!$I$7,"Review: due soon",""))))))))))))</f>
        <v/>
      </c>
      <c r="R40" s="18" t="n"/>
    </row>
    <row r="41">
      <c r="A41" s="17" t="n"/>
      <c r="B41" s="18" t="n"/>
      <c r="C41" s="17" t="n"/>
      <c r="D41" s="17" t="n"/>
      <c r="E41" s="19" t="n"/>
      <c r="F41" s="20" t="n"/>
      <c r="G41" s="21" t="n"/>
      <c r="H41" s="17" t="n"/>
      <c r="I41" s="21" t="n"/>
      <c r="J41" s="17" t="n"/>
      <c r="K41" s="17" t="n"/>
      <c r="L41" s="22">
        <f>IF($A41="","",IF($H41="Manual",IF($G41="","",$G41),IF($H41="Default by Line",IFERROR(VLOOKUP($D41,Assumptions!$A$5:$B$10,2,FALSE),""),"")))</f>
        <v/>
      </c>
      <c r="M41" s="23">
        <f>IF(OR($A41="",$E41="",$L41=""),"",IFERROR($E41*(1+$L41),""))</f>
        <v/>
      </c>
      <c r="N41" s="23">
        <f>IF(OR($A41="",$M41="",$I41=""),"",IFERROR($M41*$I41,""))</f>
        <v/>
      </c>
      <c r="O41" s="24">
        <f>IF(OR($A41="",$F41=""),"",IFERROR($F41-Assumptions!$I$5,""))</f>
        <v/>
      </c>
      <c r="P41" s="25">
        <f>IF($A41="","",IF(AND(ISNUMBER($E41),ISNUMBER($F41),ISNUMBER($L41),ISNUMBER($M41),ISNUMBER($I41)),"Yes","No"))</f>
        <v/>
      </c>
      <c r="Q41" s="26">
        <f>IF($A41="","",IF($E41="","Review: enter current premium",IF($F41="","Review: enter renewal date",IF($D41="","Review: select line",IF($H41="","Review: select adjustment basis",IF(AND($H41="Manual",$G41=""),"Review: enter manual change",IF($I41="","Review: enter retention likelihood",IF($L41="","Review: check line assumption",IF(OR($K41="Renewed",$K41="Lost"),"",IF($O41&lt;0,"Review: renewal date passed",IF($L41&gt;=Assumptions!$I$8,"Review: large increase",IF($O41&lt;=Assumptions!$I$7,"Review: due soon",""))))))))))))</f>
        <v/>
      </c>
      <c r="R41" s="18" t="n"/>
    </row>
    <row r="42">
      <c r="A42" s="17" t="n"/>
      <c r="B42" s="18" t="n"/>
      <c r="C42" s="17" t="n"/>
      <c r="D42" s="17" t="n"/>
      <c r="E42" s="19" t="n"/>
      <c r="F42" s="20" t="n"/>
      <c r="G42" s="21" t="n"/>
      <c r="H42" s="17" t="n"/>
      <c r="I42" s="21" t="n"/>
      <c r="J42" s="17" t="n"/>
      <c r="K42" s="17" t="n"/>
      <c r="L42" s="27">
        <f>IF($A42="","",IF($H42="Manual",IF($G42="","",$G42),IF($H42="Default by Line",IFERROR(VLOOKUP($D42,Assumptions!$A$5:$B$10,2,FALSE),""),"")))</f>
        <v/>
      </c>
      <c r="M42" s="28">
        <f>IF(OR($A42="",$E42="",$L42=""),"",IFERROR($E42*(1+$L42),""))</f>
        <v/>
      </c>
      <c r="N42" s="28">
        <f>IF(OR($A42="",$M42="",$I42=""),"",IFERROR($M42*$I42,""))</f>
        <v/>
      </c>
      <c r="O42" s="29">
        <f>IF(OR($A42="",$F42=""),"",IFERROR($F42-Assumptions!$I$5,""))</f>
        <v/>
      </c>
      <c r="P42" s="30">
        <f>IF($A42="","",IF(AND(ISNUMBER($E42),ISNUMBER($F42),ISNUMBER($L42),ISNUMBER($M42),ISNUMBER($I42)),"Yes","No"))</f>
        <v/>
      </c>
      <c r="Q42" s="31">
        <f>IF($A42="","",IF($E42="","Review: enter current premium",IF($F42="","Review: enter renewal date",IF($D42="","Review: select line",IF($H42="","Review: select adjustment basis",IF(AND($H42="Manual",$G42=""),"Review: enter manual change",IF($I42="","Review: enter retention likelihood",IF($L42="","Review: check line assumption",IF(OR($K42="Renewed",$K42="Lost"),"",IF($O42&lt;0,"Review: renewal date passed",IF($L42&gt;=Assumptions!$I$8,"Review: large increase",IF($O42&lt;=Assumptions!$I$7,"Review: due soon",""))))))))))))</f>
        <v/>
      </c>
      <c r="R42" s="18" t="n"/>
    </row>
    <row r="43">
      <c r="A43" s="17" t="n"/>
      <c r="B43" s="18" t="n"/>
      <c r="C43" s="17" t="n"/>
      <c r="D43" s="17" t="n"/>
      <c r="E43" s="19" t="n"/>
      <c r="F43" s="20" t="n"/>
      <c r="G43" s="21" t="n"/>
      <c r="H43" s="17" t="n"/>
      <c r="I43" s="21" t="n"/>
      <c r="J43" s="17" t="n"/>
      <c r="K43" s="17" t="n"/>
      <c r="L43" s="22">
        <f>IF($A43="","",IF($H43="Manual",IF($G43="","",$G43),IF($H43="Default by Line",IFERROR(VLOOKUP($D43,Assumptions!$A$5:$B$10,2,FALSE),""),"")))</f>
        <v/>
      </c>
      <c r="M43" s="23">
        <f>IF(OR($A43="",$E43="",$L43=""),"",IFERROR($E43*(1+$L43),""))</f>
        <v/>
      </c>
      <c r="N43" s="23">
        <f>IF(OR($A43="",$M43="",$I43=""),"",IFERROR($M43*$I43,""))</f>
        <v/>
      </c>
      <c r="O43" s="24">
        <f>IF(OR($A43="",$F43=""),"",IFERROR($F43-Assumptions!$I$5,""))</f>
        <v/>
      </c>
      <c r="P43" s="25">
        <f>IF($A43="","",IF(AND(ISNUMBER($E43),ISNUMBER($F43),ISNUMBER($L43),ISNUMBER($M43),ISNUMBER($I43)),"Yes","No"))</f>
        <v/>
      </c>
      <c r="Q43" s="26">
        <f>IF($A43="","",IF($E43="","Review: enter current premium",IF($F43="","Review: enter renewal date",IF($D43="","Review: select line",IF($H43="","Review: select adjustment basis",IF(AND($H43="Manual",$G43=""),"Review: enter manual change",IF($I43="","Review: enter retention likelihood",IF($L43="","Review: check line assumption",IF(OR($K43="Renewed",$K43="Lost"),"",IF($O43&lt;0,"Review: renewal date passed",IF($L43&gt;=Assumptions!$I$8,"Review: large increase",IF($O43&lt;=Assumptions!$I$7,"Review: due soon",""))))))))))))</f>
        <v/>
      </c>
      <c r="R43" s="18" t="n"/>
    </row>
    <row r="44">
      <c r="A44" s="17" t="n"/>
      <c r="B44" s="18" t="n"/>
      <c r="C44" s="17" t="n"/>
      <c r="D44" s="17" t="n"/>
      <c r="E44" s="19" t="n"/>
      <c r="F44" s="20" t="n"/>
      <c r="G44" s="21" t="n"/>
      <c r="H44" s="17" t="n"/>
      <c r="I44" s="21" t="n"/>
      <c r="J44" s="17" t="n"/>
      <c r="K44" s="17" t="n"/>
      <c r="L44" s="27">
        <f>IF($A44="","",IF($H44="Manual",IF($G44="","",$G44),IF($H44="Default by Line",IFERROR(VLOOKUP($D44,Assumptions!$A$5:$B$10,2,FALSE),""),"")))</f>
        <v/>
      </c>
      <c r="M44" s="28">
        <f>IF(OR($A44="",$E44="",$L44=""),"",IFERROR($E44*(1+$L44),""))</f>
        <v/>
      </c>
      <c r="N44" s="28">
        <f>IF(OR($A44="",$M44="",$I44=""),"",IFERROR($M44*$I44,""))</f>
        <v/>
      </c>
      <c r="O44" s="29">
        <f>IF(OR($A44="",$F44=""),"",IFERROR($F44-Assumptions!$I$5,""))</f>
        <v/>
      </c>
      <c r="P44" s="30">
        <f>IF($A44="","",IF(AND(ISNUMBER($E44),ISNUMBER($F44),ISNUMBER($L44),ISNUMBER($M44),ISNUMBER($I44)),"Yes","No"))</f>
        <v/>
      </c>
      <c r="Q44" s="31">
        <f>IF($A44="","",IF($E44="","Review: enter current premium",IF($F44="","Review: enter renewal date",IF($D44="","Review: select line",IF($H44="","Review: select adjustment basis",IF(AND($H44="Manual",$G44=""),"Review: enter manual change",IF($I44="","Review: enter retention likelihood",IF($L44="","Review: check line assumption",IF(OR($K44="Renewed",$K44="Lost"),"",IF($O44&lt;0,"Review: renewal date passed",IF($L44&gt;=Assumptions!$I$8,"Review: large increase",IF($O44&lt;=Assumptions!$I$7,"Review: due soon",""))))))))))))</f>
        <v/>
      </c>
      <c r="R44" s="18" t="n"/>
    </row>
    <row r="45">
      <c r="A45" s="17" t="n"/>
      <c r="B45" s="18" t="n"/>
      <c r="C45" s="17" t="n"/>
      <c r="D45" s="17" t="n"/>
      <c r="E45" s="19" t="n"/>
      <c r="F45" s="20" t="n"/>
      <c r="G45" s="21" t="n"/>
      <c r="H45" s="17" t="n"/>
      <c r="I45" s="21" t="n"/>
      <c r="J45" s="17" t="n"/>
      <c r="K45" s="17" t="n"/>
      <c r="L45" s="22">
        <f>IF($A45="","",IF($H45="Manual",IF($G45="","",$G45),IF($H45="Default by Line",IFERROR(VLOOKUP($D45,Assumptions!$A$5:$B$10,2,FALSE),""),"")))</f>
        <v/>
      </c>
      <c r="M45" s="23">
        <f>IF(OR($A45="",$E45="",$L45=""),"",IFERROR($E45*(1+$L45),""))</f>
        <v/>
      </c>
      <c r="N45" s="23">
        <f>IF(OR($A45="",$M45="",$I45=""),"",IFERROR($M45*$I45,""))</f>
        <v/>
      </c>
      <c r="O45" s="24">
        <f>IF(OR($A45="",$F45=""),"",IFERROR($F45-Assumptions!$I$5,""))</f>
        <v/>
      </c>
      <c r="P45" s="25">
        <f>IF($A45="","",IF(AND(ISNUMBER($E45),ISNUMBER($F45),ISNUMBER($L45),ISNUMBER($M45),ISNUMBER($I45)),"Yes","No"))</f>
        <v/>
      </c>
      <c r="Q45" s="26">
        <f>IF($A45="","",IF($E45="","Review: enter current premium",IF($F45="","Review: enter renewal date",IF($D45="","Review: select line",IF($H45="","Review: select adjustment basis",IF(AND($H45="Manual",$G45=""),"Review: enter manual change",IF($I45="","Review: enter retention likelihood",IF($L45="","Review: check line assumption",IF(OR($K45="Renewed",$K45="Lost"),"",IF($O45&lt;0,"Review: renewal date passed",IF($L45&gt;=Assumptions!$I$8,"Review: large increase",IF($O45&lt;=Assumptions!$I$7,"Review: due soon",""))))))))))))</f>
        <v/>
      </c>
      <c r="R45" s="18" t="n"/>
    </row>
    <row r="46">
      <c r="A46" s="17" t="n"/>
      <c r="B46" s="18" t="n"/>
      <c r="C46" s="17" t="n"/>
      <c r="D46" s="17" t="n"/>
      <c r="E46" s="19" t="n"/>
      <c r="F46" s="20" t="n"/>
      <c r="G46" s="21" t="n"/>
      <c r="H46" s="17" t="n"/>
      <c r="I46" s="21" t="n"/>
      <c r="J46" s="17" t="n"/>
      <c r="K46" s="17" t="n"/>
      <c r="L46" s="27">
        <f>IF($A46="","",IF($H46="Manual",IF($G46="","",$G46),IF($H46="Default by Line",IFERROR(VLOOKUP($D46,Assumptions!$A$5:$B$10,2,FALSE),""),"")))</f>
        <v/>
      </c>
      <c r="M46" s="28">
        <f>IF(OR($A46="",$E46="",$L46=""),"",IFERROR($E46*(1+$L46),""))</f>
        <v/>
      </c>
      <c r="N46" s="28">
        <f>IF(OR($A46="",$M46="",$I46=""),"",IFERROR($M46*$I46,""))</f>
        <v/>
      </c>
      <c r="O46" s="29">
        <f>IF(OR($A46="",$F46=""),"",IFERROR($F46-Assumptions!$I$5,""))</f>
        <v/>
      </c>
      <c r="P46" s="30">
        <f>IF($A46="","",IF(AND(ISNUMBER($E46),ISNUMBER($F46),ISNUMBER($L46),ISNUMBER($M46),ISNUMBER($I46)),"Yes","No"))</f>
        <v/>
      </c>
      <c r="Q46" s="31">
        <f>IF($A46="","",IF($E46="","Review: enter current premium",IF($F46="","Review: enter renewal date",IF($D46="","Review: select line",IF($H46="","Review: select adjustment basis",IF(AND($H46="Manual",$G46=""),"Review: enter manual change",IF($I46="","Review: enter retention likelihood",IF($L46="","Review: check line assumption",IF(OR($K46="Renewed",$K46="Lost"),"",IF($O46&lt;0,"Review: renewal date passed",IF($L46&gt;=Assumptions!$I$8,"Review: large increase",IF($O46&lt;=Assumptions!$I$7,"Review: due soon",""))))))))))))</f>
        <v/>
      </c>
      <c r="R46" s="18" t="n"/>
    </row>
    <row r="47">
      <c r="A47" s="17" t="n"/>
      <c r="B47" s="18" t="n"/>
      <c r="C47" s="17" t="n"/>
      <c r="D47" s="17" t="n"/>
      <c r="E47" s="19" t="n"/>
      <c r="F47" s="20" t="n"/>
      <c r="G47" s="21" t="n"/>
      <c r="H47" s="17" t="n"/>
      <c r="I47" s="21" t="n"/>
      <c r="J47" s="17" t="n"/>
      <c r="K47" s="17" t="n"/>
      <c r="L47" s="22">
        <f>IF($A47="","",IF($H47="Manual",IF($G47="","",$G47),IF($H47="Default by Line",IFERROR(VLOOKUP($D47,Assumptions!$A$5:$B$10,2,FALSE),""),"")))</f>
        <v/>
      </c>
      <c r="M47" s="23">
        <f>IF(OR($A47="",$E47="",$L47=""),"",IFERROR($E47*(1+$L47),""))</f>
        <v/>
      </c>
      <c r="N47" s="23">
        <f>IF(OR($A47="",$M47="",$I47=""),"",IFERROR($M47*$I47,""))</f>
        <v/>
      </c>
      <c r="O47" s="24">
        <f>IF(OR($A47="",$F47=""),"",IFERROR($F47-Assumptions!$I$5,""))</f>
        <v/>
      </c>
      <c r="P47" s="25">
        <f>IF($A47="","",IF(AND(ISNUMBER($E47),ISNUMBER($F47),ISNUMBER($L47),ISNUMBER($M47),ISNUMBER($I47)),"Yes","No"))</f>
        <v/>
      </c>
      <c r="Q47" s="26">
        <f>IF($A47="","",IF($E47="","Review: enter current premium",IF($F47="","Review: enter renewal date",IF($D47="","Review: select line",IF($H47="","Review: select adjustment basis",IF(AND($H47="Manual",$G47=""),"Review: enter manual change",IF($I47="","Review: enter retention likelihood",IF($L47="","Review: check line assumption",IF(OR($K47="Renewed",$K47="Lost"),"",IF($O47&lt;0,"Review: renewal date passed",IF($L47&gt;=Assumptions!$I$8,"Review: large increase",IF($O47&lt;=Assumptions!$I$7,"Review: due soon",""))))))))))))</f>
        <v/>
      </c>
      <c r="R47" s="18" t="n"/>
    </row>
    <row r="48">
      <c r="A48" s="17" t="n"/>
      <c r="B48" s="18" t="n"/>
      <c r="C48" s="17" t="n"/>
      <c r="D48" s="17" t="n"/>
      <c r="E48" s="19" t="n"/>
      <c r="F48" s="20" t="n"/>
      <c r="G48" s="21" t="n"/>
      <c r="H48" s="17" t="n"/>
      <c r="I48" s="21" t="n"/>
      <c r="J48" s="17" t="n"/>
      <c r="K48" s="17" t="n"/>
      <c r="L48" s="27">
        <f>IF($A48="","",IF($H48="Manual",IF($G48="","",$G48),IF($H48="Default by Line",IFERROR(VLOOKUP($D48,Assumptions!$A$5:$B$10,2,FALSE),""),"")))</f>
        <v/>
      </c>
      <c r="M48" s="28">
        <f>IF(OR($A48="",$E48="",$L48=""),"",IFERROR($E48*(1+$L48),""))</f>
        <v/>
      </c>
      <c r="N48" s="28">
        <f>IF(OR($A48="",$M48="",$I48=""),"",IFERROR($M48*$I48,""))</f>
        <v/>
      </c>
      <c r="O48" s="29">
        <f>IF(OR($A48="",$F48=""),"",IFERROR($F48-Assumptions!$I$5,""))</f>
        <v/>
      </c>
      <c r="P48" s="30">
        <f>IF($A48="","",IF(AND(ISNUMBER($E48),ISNUMBER($F48),ISNUMBER($L48),ISNUMBER($M48),ISNUMBER($I48)),"Yes","No"))</f>
        <v/>
      </c>
      <c r="Q48" s="31">
        <f>IF($A48="","",IF($E48="","Review: enter current premium",IF($F48="","Review: enter renewal date",IF($D48="","Review: select line",IF($H48="","Review: select adjustment basis",IF(AND($H48="Manual",$G48=""),"Review: enter manual change",IF($I48="","Review: enter retention likelihood",IF($L48="","Review: check line assumption",IF(OR($K48="Renewed",$K48="Lost"),"",IF($O48&lt;0,"Review: renewal date passed",IF($L48&gt;=Assumptions!$I$8,"Review: large increase",IF($O48&lt;=Assumptions!$I$7,"Review: due soon",""))))))))))))</f>
        <v/>
      </c>
      <c r="R48" s="18" t="n"/>
    </row>
    <row r="49">
      <c r="A49" s="17" t="n"/>
      <c r="B49" s="18" t="n"/>
      <c r="C49" s="17" t="n"/>
      <c r="D49" s="17" t="n"/>
      <c r="E49" s="19" t="n"/>
      <c r="F49" s="20" t="n"/>
      <c r="G49" s="21" t="n"/>
      <c r="H49" s="17" t="n"/>
      <c r="I49" s="21" t="n"/>
      <c r="J49" s="17" t="n"/>
      <c r="K49" s="17" t="n"/>
      <c r="L49" s="22">
        <f>IF($A49="","",IF($H49="Manual",IF($G49="","",$G49),IF($H49="Default by Line",IFERROR(VLOOKUP($D49,Assumptions!$A$5:$B$10,2,FALSE),""),"")))</f>
        <v/>
      </c>
      <c r="M49" s="23">
        <f>IF(OR($A49="",$E49="",$L49=""),"",IFERROR($E49*(1+$L49),""))</f>
        <v/>
      </c>
      <c r="N49" s="23">
        <f>IF(OR($A49="",$M49="",$I49=""),"",IFERROR($M49*$I49,""))</f>
        <v/>
      </c>
      <c r="O49" s="24">
        <f>IF(OR($A49="",$F49=""),"",IFERROR($F49-Assumptions!$I$5,""))</f>
        <v/>
      </c>
      <c r="P49" s="25">
        <f>IF($A49="","",IF(AND(ISNUMBER($E49),ISNUMBER($F49),ISNUMBER($L49),ISNUMBER($M49),ISNUMBER($I49)),"Yes","No"))</f>
        <v/>
      </c>
      <c r="Q49" s="26">
        <f>IF($A49="","",IF($E49="","Review: enter current premium",IF($F49="","Review: enter renewal date",IF($D49="","Review: select line",IF($H49="","Review: select adjustment basis",IF(AND($H49="Manual",$G49=""),"Review: enter manual change",IF($I49="","Review: enter retention likelihood",IF($L49="","Review: check line assumption",IF(OR($K49="Renewed",$K49="Lost"),"",IF($O49&lt;0,"Review: renewal date passed",IF($L49&gt;=Assumptions!$I$8,"Review: large increase",IF($O49&lt;=Assumptions!$I$7,"Review: due soon",""))))))))))))</f>
        <v/>
      </c>
      <c r="R49" s="18" t="n"/>
    </row>
    <row r="50">
      <c r="A50" s="17" t="n"/>
      <c r="B50" s="18" t="n"/>
      <c r="C50" s="17" t="n"/>
      <c r="D50" s="17" t="n"/>
      <c r="E50" s="19" t="n"/>
      <c r="F50" s="20" t="n"/>
      <c r="G50" s="21" t="n"/>
      <c r="H50" s="17" t="n"/>
      <c r="I50" s="21" t="n"/>
      <c r="J50" s="17" t="n"/>
      <c r="K50" s="17" t="n"/>
      <c r="L50" s="27">
        <f>IF($A50="","",IF($H50="Manual",IF($G50="","",$G50),IF($H50="Default by Line",IFERROR(VLOOKUP($D50,Assumptions!$A$5:$B$10,2,FALSE),""),"")))</f>
        <v/>
      </c>
      <c r="M50" s="28">
        <f>IF(OR($A50="",$E50="",$L50=""),"",IFERROR($E50*(1+$L50),""))</f>
        <v/>
      </c>
      <c r="N50" s="28">
        <f>IF(OR($A50="",$M50="",$I50=""),"",IFERROR($M50*$I50,""))</f>
        <v/>
      </c>
      <c r="O50" s="29">
        <f>IF(OR($A50="",$F50=""),"",IFERROR($F50-Assumptions!$I$5,""))</f>
        <v/>
      </c>
      <c r="P50" s="30">
        <f>IF($A50="","",IF(AND(ISNUMBER($E50),ISNUMBER($F50),ISNUMBER($L50),ISNUMBER($M50),ISNUMBER($I50)),"Yes","No"))</f>
        <v/>
      </c>
      <c r="Q50" s="31">
        <f>IF($A50="","",IF($E50="","Review: enter current premium",IF($F50="","Review: enter renewal date",IF($D50="","Review: select line",IF($H50="","Review: select adjustment basis",IF(AND($H50="Manual",$G50=""),"Review: enter manual change",IF($I50="","Review: enter retention likelihood",IF($L50="","Review: check line assumption",IF(OR($K50="Renewed",$K50="Lost"),"",IF($O50&lt;0,"Review: renewal date passed",IF($L50&gt;=Assumptions!$I$8,"Review: large increase",IF($O50&lt;=Assumptions!$I$7,"Review: due soon",""))))))))))))</f>
        <v/>
      </c>
      <c r="R50" s="18" t="n"/>
    </row>
    <row r="51">
      <c r="A51" s="17" t="n"/>
      <c r="B51" s="18" t="n"/>
      <c r="C51" s="17" t="n"/>
      <c r="D51" s="17" t="n"/>
      <c r="E51" s="19" t="n"/>
      <c r="F51" s="20" t="n"/>
      <c r="G51" s="21" t="n"/>
      <c r="H51" s="17" t="n"/>
      <c r="I51" s="21" t="n"/>
      <c r="J51" s="17" t="n"/>
      <c r="K51" s="17" t="n"/>
      <c r="L51" s="22">
        <f>IF($A51="","",IF($H51="Manual",IF($G51="","",$G51),IF($H51="Default by Line",IFERROR(VLOOKUP($D51,Assumptions!$A$5:$B$10,2,FALSE),""),"")))</f>
        <v/>
      </c>
      <c r="M51" s="23">
        <f>IF(OR($A51="",$E51="",$L51=""),"",IFERROR($E51*(1+$L51),""))</f>
        <v/>
      </c>
      <c r="N51" s="23">
        <f>IF(OR($A51="",$M51="",$I51=""),"",IFERROR($M51*$I51,""))</f>
        <v/>
      </c>
      <c r="O51" s="24">
        <f>IF(OR($A51="",$F51=""),"",IFERROR($F51-Assumptions!$I$5,""))</f>
        <v/>
      </c>
      <c r="P51" s="25">
        <f>IF($A51="","",IF(AND(ISNUMBER($E51),ISNUMBER($F51),ISNUMBER($L51),ISNUMBER($M51),ISNUMBER($I51)),"Yes","No"))</f>
        <v/>
      </c>
      <c r="Q51" s="26">
        <f>IF($A51="","",IF($E51="","Review: enter current premium",IF($F51="","Review: enter renewal date",IF($D51="","Review: select line",IF($H51="","Review: select adjustment basis",IF(AND($H51="Manual",$G51=""),"Review: enter manual change",IF($I51="","Review: enter retention likelihood",IF($L51="","Review: check line assumption",IF(OR($K51="Renewed",$K51="Lost"),"",IF($O51&lt;0,"Review: renewal date passed",IF($L51&gt;=Assumptions!$I$8,"Review: large increase",IF($O51&lt;=Assumptions!$I$7,"Review: due soon",""))))))))))))</f>
        <v/>
      </c>
      <c r="R51" s="18" t="n"/>
    </row>
    <row r="52">
      <c r="A52" s="17" t="n"/>
      <c r="B52" s="18" t="n"/>
      <c r="C52" s="17" t="n"/>
      <c r="D52" s="17" t="n"/>
      <c r="E52" s="19" t="n"/>
      <c r="F52" s="20" t="n"/>
      <c r="G52" s="21" t="n"/>
      <c r="H52" s="17" t="n"/>
      <c r="I52" s="21" t="n"/>
      <c r="J52" s="17" t="n"/>
      <c r="K52" s="17" t="n"/>
      <c r="L52" s="27">
        <f>IF($A52="","",IF($H52="Manual",IF($G52="","",$G52),IF($H52="Default by Line",IFERROR(VLOOKUP($D52,Assumptions!$A$5:$B$10,2,FALSE),""),"")))</f>
        <v/>
      </c>
      <c r="M52" s="28">
        <f>IF(OR($A52="",$E52="",$L52=""),"",IFERROR($E52*(1+$L52),""))</f>
        <v/>
      </c>
      <c r="N52" s="28">
        <f>IF(OR($A52="",$M52="",$I52=""),"",IFERROR($M52*$I52,""))</f>
        <v/>
      </c>
      <c r="O52" s="29">
        <f>IF(OR($A52="",$F52=""),"",IFERROR($F52-Assumptions!$I$5,""))</f>
        <v/>
      </c>
      <c r="P52" s="30">
        <f>IF($A52="","",IF(AND(ISNUMBER($E52),ISNUMBER($F52),ISNUMBER($L52),ISNUMBER($M52),ISNUMBER($I52)),"Yes","No"))</f>
        <v/>
      </c>
      <c r="Q52" s="31">
        <f>IF($A52="","",IF($E52="","Review: enter current premium",IF($F52="","Review: enter renewal date",IF($D52="","Review: select line",IF($H52="","Review: select adjustment basis",IF(AND($H52="Manual",$G52=""),"Review: enter manual change",IF($I52="","Review: enter retention likelihood",IF($L52="","Review: check line assumption",IF(OR($K52="Renewed",$K52="Lost"),"",IF($O52&lt;0,"Review: renewal date passed",IF($L52&gt;=Assumptions!$I$8,"Review: large increase",IF($O52&lt;=Assumptions!$I$7,"Review: due soon",""))))))))))))</f>
        <v/>
      </c>
      <c r="R52" s="18" t="n"/>
    </row>
    <row r="53">
      <c r="A53" s="17" t="n"/>
      <c r="B53" s="18" t="n"/>
      <c r="C53" s="17" t="n"/>
      <c r="D53" s="17" t="n"/>
      <c r="E53" s="19" t="n"/>
      <c r="F53" s="20" t="n"/>
      <c r="G53" s="21" t="n"/>
      <c r="H53" s="17" t="n"/>
      <c r="I53" s="21" t="n"/>
      <c r="J53" s="17" t="n"/>
      <c r="K53" s="17" t="n"/>
      <c r="L53" s="22">
        <f>IF($A53="","",IF($H53="Manual",IF($G53="","",$G53),IF($H53="Default by Line",IFERROR(VLOOKUP($D53,Assumptions!$A$5:$B$10,2,FALSE),""),"")))</f>
        <v/>
      </c>
      <c r="M53" s="23">
        <f>IF(OR($A53="",$E53="",$L53=""),"",IFERROR($E53*(1+$L53),""))</f>
        <v/>
      </c>
      <c r="N53" s="23">
        <f>IF(OR($A53="",$M53="",$I53=""),"",IFERROR($M53*$I53,""))</f>
        <v/>
      </c>
      <c r="O53" s="24">
        <f>IF(OR($A53="",$F53=""),"",IFERROR($F53-Assumptions!$I$5,""))</f>
        <v/>
      </c>
      <c r="P53" s="25">
        <f>IF($A53="","",IF(AND(ISNUMBER($E53),ISNUMBER($F53),ISNUMBER($L53),ISNUMBER($M53),ISNUMBER($I53)),"Yes","No"))</f>
        <v/>
      </c>
      <c r="Q53" s="26">
        <f>IF($A53="","",IF($E53="","Review: enter current premium",IF($F53="","Review: enter renewal date",IF($D53="","Review: select line",IF($H53="","Review: select adjustment basis",IF(AND($H53="Manual",$G53=""),"Review: enter manual change",IF($I53="","Review: enter retention likelihood",IF($L53="","Review: check line assumption",IF(OR($K53="Renewed",$K53="Lost"),"",IF($O53&lt;0,"Review: renewal date passed",IF($L53&gt;=Assumptions!$I$8,"Review: large increase",IF($O53&lt;=Assumptions!$I$7,"Review: due soon",""))))))))))))</f>
        <v/>
      </c>
      <c r="R53" s="18" t="n"/>
    </row>
    <row r="54">
      <c r="A54" s="17" t="n"/>
      <c r="B54" s="18" t="n"/>
      <c r="C54" s="17" t="n"/>
      <c r="D54" s="17" t="n"/>
      <c r="E54" s="19" t="n"/>
      <c r="F54" s="20" t="n"/>
      <c r="G54" s="21" t="n"/>
      <c r="H54" s="17" t="n"/>
      <c r="I54" s="21" t="n"/>
      <c r="J54" s="17" t="n"/>
      <c r="K54" s="17" t="n"/>
      <c r="L54" s="27">
        <f>IF($A54="","",IF($H54="Manual",IF($G54="","",$G54),IF($H54="Default by Line",IFERROR(VLOOKUP($D54,Assumptions!$A$5:$B$10,2,FALSE),""),"")))</f>
        <v/>
      </c>
      <c r="M54" s="28">
        <f>IF(OR($A54="",$E54="",$L54=""),"",IFERROR($E54*(1+$L54),""))</f>
        <v/>
      </c>
      <c r="N54" s="28">
        <f>IF(OR($A54="",$M54="",$I54=""),"",IFERROR($M54*$I54,""))</f>
        <v/>
      </c>
      <c r="O54" s="29">
        <f>IF(OR($A54="",$F54=""),"",IFERROR($F54-Assumptions!$I$5,""))</f>
        <v/>
      </c>
      <c r="P54" s="30">
        <f>IF($A54="","",IF(AND(ISNUMBER($E54),ISNUMBER($F54),ISNUMBER($L54),ISNUMBER($M54),ISNUMBER($I54)),"Yes","No"))</f>
        <v/>
      </c>
      <c r="Q54" s="31">
        <f>IF($A54="","",IF($E54="","Review: enter current premium",IF($F54="","Review: enter renewal date",IF($D54="","Review: select line",IF($H54="","Review: select adjustment basis",IF(AND($H54="Manual",$G54=""),"Review: enter manual change",IF($I54="","Review: enter retention likelihood",IF($L54="","Review: check line assumption",IF(OR($K54="Renewed",$K54="Lost"),"",IF($O54&lt;0,"Review: renewal date passed",IF($L54&gt;=Assumptions!$I$8,"Review: large increase",IF($O54&lt;=Assumptions!$I$7,"Review: due soon",""))))))))))))</f>
        <v/>
      </c>
      <c r="R54" s="18" t="n"/>
    </row>
    <row r="55">
      <c r="A55" s="17" t="n"/>
      <c r="B55" s="18" t="n"/>
      <c r="C55" s="17" t="n"/>
      <c r="D55" s="17" t="n"/>
      <c r="E55" s="19" t="n"/>
      <c r="F55" s="20" t="n"/>
      <c r="G55" s="21" t="n"/>
      <c r="H55" s="17" t="n"/>
      <c r="I55" s="21" t="n"/>
      <c r="J55" s="17" t="n"/>
      <c r="K55" s="17" t="n"/>
      <c r="L55" s="22">
        <f>IF($A55="","",IF($H55="Manual",IF($G55="","",$G55),IF($H55="Default by Line",IFERROR(VLOOKUP($D55,Assumptions!$A$5:$B$10,2,FALSE),""),"")))</f>
        <v/>
      </c>
      <c r="M55" s="23">
        <f>IF(OR($A55="",$E55="",$L55=""),"",IFERROR($E55*(1+$L55),""))</f>
        <v/>
      </c>
      <c r="N55" s="23">
        <f>IF(OR($A55="",$M55="",$I55=""),"",IFERROR($M55*$I55,""))</f>
        <v/>
      </c>
      <c r="O55" s="24">
        <f>IF(OR($A55="",$F55=""),"",IFERROR($F55-Assumptions!$I$5,""))</f>
        <v/>
      </c>
      <c r="P55" s="25">
        <f>IF($A55="","",IF(AND(ISNUMBER($E55),ISNUMBER($F55),ISNUMBER($L55),ISNUMBER($M55),ISNUMBER($I55)),"Yes","No"))</f>
        <v/>
      </c>
      <c r="Q55" s="26">
        <f>IF($A55="","",IF($E55="","Review: enter current premium",IF($F55="","Review: enter renewal date",IF($D55="","Review: select line",IF($H55="","Review: select adjustment basis",IF(AND($H55="Manual",$G55=""),"Review: enter manual change",IF($I55="","Review: enter retention likelihood",IF($L55="","Review: check line assumption",IF(OR($K55="Renewed",$K55="Lost"),"",IF($O55&lt;0,"Review: renewal date passed",IF($L55&gt;=Assumptions!$I$8,"Review: large increase",IF($O55&lt;=Assumptions!$I$7,"Review: due soon",""))))))))))))</f>
        <v/>
      </c>
      <c r="R55" s="18" t="n"/>
    </row>
    <row r="56">
      <c r="A56" s="17" t="n"/>
      <c r="B56" s="18" t="n"/>
      <c r="C56" s="17" t="n"/>
      <c r="D56" s="17" t="n"/>
      <c r="E56" s="19" t="n"/>
      <c r="F56" s="20" t="n"/>
      <c r="G56" s="21" t="n"/>
      <c r="H56" s="17" t="n"/>
      <c r="I56" s="21" t="n"/>
      <c r="J56" s="17" t="n"/>
      <c r="K56" s="17" t="n"/>
      <c r="L56" s="27">
        <f>IF($A56="","",IF($H56="Manual",IF($G56="","",$G56),IF($H56="Default by Line",IFERROR(VLOOKUP($D56,Assumptions!$A$5:$B$10,2,FALSE),""),"")))</f>
        <v/>
      </c>
      <c r="M56" s="28">
        <f>IF(OR($A56="",$E56="",$L56=""),"",IFERROR($E56*(1+$L56),""))</f>
        <v/>
      </c>
      <c r="N56" s="28">
        <f>IF(OR($A56="",$M56="",$I56=""),"",IFERROR($M56*$I56,""))</f>
        <v/>
      </c>
      <c r="O56" s="29">
        <f>IF(OR($A56="",$F56=""),"",IFERROR($F56-Assumptions!$I$5,""))</f>
        <v/>
      </c>
      <c r="P56" s="30">
        <f>IF($A56="","",IF(AND(ISNUMBER($E56),ISNUMBER($F56),ISNUMBER($L56),ISNUMBER($M56),ISNUMBER($I56)),"Yes","No"))</f>
        <v/>
      </c>
      <c r="Q56" s="31">
        <f>IF($A56="","",IF($E56="","Review: enter current premium",IF($F56="","Review: enter renewal date",IF($D56="","Review: select line",IF($H56="","Review: select adjustment basis",IF(AND($H56="Manual",$G56=""),"Review: enter manual change",IF($I56="","Review: enter retention likelihood",IF($L56="","Review: check line assumption",IF(OR($K56="Renewed",$K56="Lost"),"",IF($O56&lt;0,"Review: renewal date passed",IF($L56&gt;=Assumptions!$I$8,"Review: large increase",IF($O56&lt;=Assumptions!$I$7,"Review: due soon",""))))))))))))</f>
        <v/>
      </c>
      <c r="R56" s="18" t="n"/>
    </row>
    <row r="57">
      <c r="A57" s="17" t="n"/>
      <c r="B57" s="18" t="n"/>
      <c r="C57" s="17" t="n"/>
      <c r="D57" s="17" t="n"/>
      <c r="E57" s="19" t="n"/>
      <c r="F57" s="20" t="n"/>
      <c r="G57" s="21" t="n"/>
      <c r="H57" s="17" t="n"/>
      <c r="I57" s="21" t="n"/>
      <c r="J57" s="17" t="n"/>
      <c r="K57" s="17" t="n"/>
      <c r="L57" s="22">
        <f>IF($A57="","",IF($H57="Manual",IF($G57="","",$G57),IF($H57="Default by Line",IFERROR(VLOOKUP($D57,Assumptions!$A$5:$B$10,2,FALSE),""),"")))</f>
        <v/>
      </c>
      <c r="M57" s="23">
        <f>IF(OR($A57="",$E57="",$L57=""),"",IFERROR($E57*(1+$L57),""))</f>
        <v/>
      </c>
      <c r="N57" s="23">
        <f>IF(OR($A57="",$M57="",$I57=""),"",IFERROR($M57*$I57,""))</f>
        <v/>
      </c>
      <c r="O57" s="24">
        <f>IF(OR($A57="",$F57=""),"",IFERROR($F57-Assumptions!$I$5,""))</f>
        <v/>
      </c>
      <c r="P57" s="25">
        <f>IF($A57="","",IF(AND(ISNUMBER($E57),ISNUMBER($F57),ISNUMBER($L57),ISNUMBER($M57),ISNUMBER($I57)),"Yes","No"))</f>
        <v/>
      </c>
      <c r="Q57" s="26">
        <f>IF($A57="","",IF($E57="","Review: enter current premium",IF($F57="","Review: enter renewal date",IF($D57="","Review: select line",IF($H57="","Review: select adjustment basis",IF(AND($H57="Manual",$G57=""),"Review: enter manual change",IF($I57="","Review: enter retention likelihood",IF($L57="","Review: check line assumption",IF(OR($K57="Renewed",$K57="Lost"),"",IF($O57&lt;0,"Review: renewal date passed",IF($L57&gt;=Assumptions!$I$8,"Review: large increase",IF($O57&lt;=Assumptions!$I$7,"Review: due soon",""))))))))))))</f>
        <v/>
      </c>
      <c r="R57" s="18" t="n"/>
    </row>
    <row r="58">
      <c r="A58" s="17" t="n"/>
      <c r="B58" s="18" t="n"/>
      <c r="C58" s="17" t="n"/>
      <c r="D58" s="17" t="n"/>
      <c r="E58" s="19" t="n"/>
      <c r="F58" s="20" t="n"/>
      <c r="G58" s="21" t="n"/>
      <c r="H58" s="17" t="n"/>
      <c r="I58" s="21" t="n"/>
      <c r="J58" s="17" t="n"/>
      <c r="K58" s="17" t="n"/>
      <c r="L58" s="27">
        <f>IF($A58="","",IF($H58="Manual",IF($G58="","",$G58),IF($H58="Default by Line",IFERROR(VLOOKUP($D58,Assumptions!$A$5:$B$10,2,FALSE),""),"")))</f>
        <v/>
      </c>
      <c r="M58" s="28">
        <f>IF(OR($A58="",$E58="",$L58=""),"",IFERROR($E58*(1+$L58),""))</f>
        <v/>
      </c>
      <c r="N58" s="28">
        <f>IF(OR($A58="",$M58="",$I58=""),"",IFERROR($M58*$I58,""))</f>
        <v/>
      </c>
      <c r="O58" s="29">
        <f>IF(OR($A58="",$F58=""),"",IFERROR($F58-Assumptions!$I$5,""))</f>
        <v/>
      </c>
      <c r="P58" s="30">
        <f>IF($A58="","",IF(AND(ISNUMBER($E58),ISNUMBER($F58),ISNUMBER($L58),ISNUMBER($M58),ISNUMBER($I58)),"Yes","No"))</f>
        <v/>
      </c>
      <c r="Q58" s="31">
        <f>IF($A58="","",IF($E58="","Review: enter current premium",IF($F58="","Review: enter renewal date",IF($D58="","Review: select line",IF($H58="","Review: select adjustment basis",IF(AND($H58="Manual",$G58=""),"Review: enter manual change",IF($I58="","Review: enter retention likelihood",IF($L58="","Review: check line assumption",IF(OR($K58="Renewed",$K58="Lost"),"",IF($O58&lt;0,"Review: renewal date passed",IF($L58&gt;=Assumptions!$I$8,"Review: large increase",IF($O58&lt;=Assumptions!$I$7,"Review: due soon",""))))))))))))</f>
        <v/>
      </c>
      <c r="R58" s="18" t="n"/>
    </row>
    <row r="59">
      <c r="A59" s="17" t="n"/>
      <c r="B59" s="18" t="n"/>
      <c r="C59" s="17" t="n"/>
      <c r="D59" s="17" t="n"/>
      <c r="E59" s="19" t="n"/>
      <c r="F59" s="20" t="n"/>
      <c r="G59" s="21" t="n"/>
      <c r="H59" s="17" t="n"/>
      <c r="I59" s="21" t="n"/>
      <c r="J59" s="17" t="n"/>
      <c r="K59" s="17" t="n"/>
      <c r="L59" s="22">
        <f>IF($A59="","",IF($H59="Manual",IF($G59="","",$G59),IF($H59="Default by Line",IFERROR(VLOOKUP($D59,Assumptions!$A$5:$B$10,2,FALSE),""),"")))</f>
        <v/>
      </c>
      <c r="M59" s="23">
        <f>IF(OR($A59="",$E59="",$L59=""),"",IFERROR($E59*(1+$L59),""))</f>
        <v/>
      </c>
      <c r="N59" s="23">
        <f>IF(OR($A59="",$M59="",$I59=""),"",IFERROR($M59*$I59,""))</f>
        <v/>
      </c>
      <c r="O59" s="24">
        <f>IF(OR($A59="",$F59=""),"",IFERROR($F59-Assumptions!$I$5,""))</f>
        <v/>
      </c>
      <c r="P59" s="25">
        <f>IF($A59="","",IF(AND(ISNUMBER($E59),ISNUMBER($F59),ISNUMBER($L59),ISNUMBER($M59),ISNUMBER($I59)),"Yes","No"))</f>
        <v/>
      </c>
      <c r="Q59" s="26">
        <f>IF($A59="","",IF($E59="","Review: enter current premium",IF($F59="","Review: enter renewal date",IF($D59="","Review: select line",IF($H59="","Review: select adjustment basis",IF(AND($H59="Manual",$G59=""),"Review: enter manual change",IF($I59="","Review: enter retention likelihood",IF($L59="","Review: check line assumption",IF(OR($K59="Renewed",$K59="Lost"),"",IF($O59&lt;0,"Review: renewal date passed",IF($L59&gt;=Assumptions!$I$8,"Review: large increase",IF($O59&lt;=Assumptions!$I$7,"Review: due soon",""))))))))))))</f>
        <v/>
      </c>
      <c r="R59" s="18" t="n"/>
    </row>
    <row r="60">
      <c r="A60" s="17" t="n"/>
      <c r="B60" s="18" t="n"/>
      <c r="C60" s="17" t="n"/>
      <c r="D60" s="17" t="n"/>
      <c r="E60" s="19" t="n"/>
      <c r="F60" s="20" t="n"/>
      <c r="G60" s="21" t="n"/>
      <c r="H60" s="17" t="n"/>
      <c r="I60" s="21" t="n"/>
      <c r="J60" s="17" t="n"/>
      <c r="K60" s="17" t="n"/>
      <c r="L60" s="27">
        <f>IF($A60="","",IF($H60="Manual",IF($G60="","",$G60),IF($H60="Default by Line",IFERROR(VLOOKUP($D60,Assumptions!$A$5:$B$10,2,FALSE),""),"")))</f>
        <v/>
      </c>
      <c r="M60" s="28">
        <f>IF(OR($A60="",$E60="",$L60=""),"",IFERROR($E60*(1+$L60),""))</f>
        <v/>
      </c>
      <c r="N60" s="28">
        <f>IF(OR($A60="",$M60="",$I60=""),"",IFERROR($M60*$I60,""))</f>
        <v/>
      </c>
      <c r="O60" s="29">
        <f>IF(OR($A60="",$F60=""),"",IFERROR($F60-Assumptions!$I$5,""))</f>
        <v/>
      </c>
      <c r="P60" s="30">
        <f>IF($A60="","",IF(AND(ISNUMBER($E60),ISNUMBER($F60),ISNUMBER($L60),ISNUMBER($M60),ISNUMBER($I60)),"Yes","No"))</f>
        <v/>
      </c>
      <c r="Q60" s="31">
        <f>IF($A60="","",IF($E60="","Review: enter current premium",IF($F60="","Review: enter renewal date",IF($D60="","Review: select line",IF($H60="","Review: select adjustment basis",IF(AND($H60="Manual",$G60=""),"Review: enter manual change",IF($I60="","Review: enter retention likelihood",IF($L60="","Review: check line assumption",IF(OR($K60="Renewed",$K60="Lost"),"",IF($O60&lt;0,"Review: renewal date passed",IF($L60&gt;=Assumptions!$I$8,"Review: large increase",IF($O60&lt;=Assumptions!$I$7,"Review: due soon",""))))))))))))</f>
        <v/>
      </c>
      <c r="R60" s="18" t="n"/>
    </row>
    <row r="61">
      <c r="A61" s="17" t="n"/>
      <c r="B61" s="18" t="n"/>
      <c r="C61" s="17" t="n"/>
      <c r="D61" s="17" t="n"/>
      <c r="E61" s="19" t="n"/>
      <c r="F61" s="20" t="n"/>
      <c r="G61" s="21" t="n"/>
      <c r="H61" s="17" t="n"/>
      <c r="I61" s="21" t="n"/>
      <c r="J61" s="17" t="n"/>
      <c r="K61" s="17" t="n"/>
      <c r="L61" s="22">
        <f>IF($A61="","",IF($H61="Manual",IF($G61="","",$G61),IF($H61="Default by Line",IFERROR(VLOOKUP($D61,Assumptions!$A$5:$B$10,2,FALSE),""),"")))</f>
        <v/>
      </c>
      <c r="M61" s="23">
        <f>IF(OR($A61="",$E61="",$L61=""),"",IFERROR($E61*(1+$L61),""))</f>
        <v/>
      </c>
      <c r="N61" s="23">
        <f>IF(OR($A61="",$M61="",$I61=""),"",IFERROR($M61*$I61,""))</f>
        <v/>
      </c>
      <c r="O61" s="24">
        <f>IF(OR($A61="",$F61=""),"",IFERROR($F61-Assumptions!$I$5,""))</f>
        <v/>
      </c>
      <c r="P61" s="25">
        <f>IF($A61="","",IF(AND(ISNUMBER($E61),ISNUMBER($F61),ISNUMBER($L61),ISNUMBER($M61),ISNUMBER($I61)),"Yes","No"))</f>
        <v/>
      </c>
      <c r="Q61" s="26">
        <f>IF($A61="","",IF($E61="","Review: enter current premium",IF($F61="","Review: enter renewal date",IF($D61="","Review: select line",IF($H61="","Review: select adjustment basis",IF(AND($H61="Manual",$G61=""),"Review: enter manual change",IF($I61="","Review: enter retention likelihood",IF($L61="","Review: check line assumption",IF(OR($K61="Renewed",$K61="Lost"),"",IF($O61&lt;0,"Review: renewal date passed",IF($L61&gt;=Assumptions!$I$8,"Review: large increase",IF($O61&lt;=Assumptions!$I$7,"Review: due soon",""))))))))))))</f>
        <v/>
      </c>
      <c r="R61" s="18" t="n"/>
    </row>
    <row r="62">
      <c r="A62" s="17" t="n"/>
      <c r="B62" s="18" t="n"/>
      <c r="C62" s="17" t="n"/>
      <c r="D62" s="17" t="n"/>
      <c r="E62" s="19" t="n"/>
      <c r="F62" s="20" t="n"/>
      <c r="G62" s="21" t="n"/>
      <c r="H62" s="17" t="n"/>
      <c r="I62" s="21" t="n"/>
      <c r="J62" s="17" t="n"/>
      <c r="K62" s="17" t="n"/>
      <c r="L62" s="27">
        <f>IF($A62="","",IF($H62="Manual",IF($G62="","",$G62),IF($H62="Default by Line",IFERROR(VLOOKUP($D62,Assumptions!$A$5:$B$10,2,FALSE),""),"")))</f>
        <v/>
      </c>
      <c r="M62" s="28">
        <f>IF(OR($A62="",$E62="",$L62=""),"",IFERROR($E62*(1+$L62),""))</f>
        <v/>
      </c>
      <c r="N62" s="28">
        <f>IF(OR($A62="",$M62="",$I62=""),"",IFERROR($M62*$I62,""))</f>
        <v/>
      </c>
      <c r="O62" s="29">
        <f>IF(OR($A62="",$F62=""),"",IFERROR($F62-Assumptions!$I$5,""))</f>
        <v/>
      </c>
      <c r="P62" s="30">
        <f>IF($A62="","",IF(AND(ISNUMBER($E62),ISNUMBER($F62),ISNUMBER($L62),ISNUMBER($M62),ISNUMBER($I62)),"Yes","No"))</f>
        <v/>
      </c>
      <c r="Q62" s="31">
        <f>IF($A62="","",IF($E62="","Review: enter current premium",IF($F62="","Review: enter renewal date",IF($D62="","Review: select line",IF($H62="","Review: select adjustment basis",IF(AND($H62="Manual",$G62=""),"Review: enter manual change",IF($I62="","Review: enter retention likelihood",IF($L62="","Review: check line assumption",IF(OR($K62="Renewed",$K62="Lost"),"",IF($O62&lt;0,"Review: renewal date passed",IF($L62&gt;=Assumptions!$I$8,"Review: large increase",IF($O62&lt;=Assumptions!$I$7,"Review: due soon",""))))))))))))</f>
        <v/>
      </c>
      <c r="R62" s="18" t="n"/>
    </row>
    <row r="63">
      <c r="A63" s="17" t="n"/>
      <c r="B63" s="18" t="n"/>
      <c r="C63" s="17" t="n"/>
      <c r="D63" s="17" t="n"/>
      <c r="E63" s="19" t="n"/>
      <c r="F63" s="20" t="n"/>
      <c r="G63" s="21" t="n"/>
      <c r="H63" s="17" t="n"/>
      <c r="I63" s="21" t="n"/>
      <c r="J63" s="17" t="n"/>
      <c r="K63" s="17" t="n"/>
      <c r="L63" s="22">
        <f>IF($A63="","",IF($H63="Manual",IF($G63="","",$G63),IF($H63="Default by Line",IFERROR(VLOOKUP($D63,Assumptions!$A$5:$B$10,2,FALSE),""),"")))</f>
        <v/>
      </c>
      <c r="M63" s="23">
        <f>IF(OR($A63="",$E63="",$L63=""),"",IFERROR($E63*(1+$L63),""))</f>
        <v/>
      </c>
      <c r="N63" s="23">
        <f>IF(OR($A63="",$M63="",$I63=""),"",IFERROR($M63*$I63,""))</f>
        <v/>
      </c>
      <c r="O63" s="24">
        <f>IF(OR($A63="",$F63=""),"",IFERROR($F63-Assumptions!$I$5,""))</f>
        <v/>
      </c>
      <c r="P63" s="25">
        <f>IF($A63="","",IF(AND(ISNUMBER($E63),ISNUMBER($F63),ISNUMBER($L63),ISNUMBER($M63),ISNUMBER($I63)),"Yes","No"))</f>
        <v/>
      </c>
      <c r="Q63" s="26">
        <f>IF($A63="","",IF($E63="","Review: enter current premium",IF($F63="","Review: enter renewal date",IF($D63="","Review: select line",IF($H63="","Review: select adjustment basis",IF(AND($H63="Manual",$G63=""),"Review: enter manual change",IF($I63="","Review: enter retention likelihood",IF($L63="","Review: check line assumption",IF(OR($K63="Renewed",$K63="Lost"),"",IF($O63&lt;0,"Review: renewal date passed",IF($L63&gt;=Assumptions!$I$8,"Review: large increase",IF($O63&lt;=Assumptions!$I$7,"Review: due soon",""))))))))))))</f>
        <v/>
      </c>
      <c r="R63" s="18" t="n"/>
    </row>
    <row r="64">
      <c r="A64" s="17" t="n"/>
      <c r="B64" s="18" t="n"/>
      <c r="C64" s="17" t="n"/>
      <c r="D64" s="17" t="n"/>
      <c r="E64" s="19" t="n"/>
      <c r="F64" s="20" t="n"/>
      <c r="G64" s="21" t="n"/>
      <c r="H64" s="17" t="n"/>
      <c r="I64" s="21" t="n"/>
      <c r="J64" s="17" t="n"/>
      <c r="K64" s="17" t="n"/>
      <c r="L64" s="27">
        <f>IF($A64="","",IF($H64="Manual",IF($G64="","",$G64),IF($H64="Default by Line",IFERROR(VLOOKUP($D64,Assumptions!$A$5:$B$10,2,FALSE),""),"")))</f>
        <v/>
      </c>
      <c r="M64" s="28">
        <f>IF(OR($A64="",$E64="",$L64=""),"",IFERROR($E64*(1+$L64),""))</f>
        <v/>
      </c>
      <c r="N64" s="28">
        <f>IF(OR($A64="",$M64="",$I64=""),"",IFERROR($M64*$I64,""))</f>
        <v/>
      </c>
      <c r="O64" s="29">
        <f>IF(OR($A64="",$F64=""),"",IFERROR($F64-Assumptions!$I$5,""))</f>
        <v/>
      </c>
      <c r="P64" s="30">
        <f>IF($A64="","",IF(AND(ISNUMBER($E64),ISNUMBER($F64),ISNUMBER($L64),ISNUMBER($M64),ISNUMBER($I64)),"Yes","No"))</f>
        <v/>
      </c>
      <c r="Q64" s="31">
        <f>IF($A64="","",IF($E64="","Review: enter current premium",IF($F64="","Review: enter renewal date",IF($D64="","Review: select line",IF($H64="","Review: select adjustment basis",IF(AND($H64="Manual",$G64=""),"Review: enter manual change",IF($I64="","Review: enter retention likelihood",IF($L64="","Review: check line assumption",IF(OR($K64="Renewed",$K64="Lost"),"",IF($O64&lt;0,"Review: renewal date passed",IF($L64&gt;=Assumptions!$I$8,"Review: large increase",IF($O64&lt;=Assumptions!$I$7,"Review: due soon",""))))))))))))</f>
        <v/>
      </c>
      <c r="R64" s="18" t="n"/>
    </row>
    <row r="65">
      <c r="A65" s="17" t="n"/>
      <c r="B65" s="18" t="n"/>
      <c r="C65" s="17" t="n"/>
      <c r="D65" s="17" t="n"/>
      <c r="E65" s="19" t="n"/>
      <c r="F65" s="20" t="n"/>
      <c r="G65" s="21" t="n"/>
      <c r="H65" s="17" t="n"/>
      <c r="I65" s="21" t="n"/>
      <c r="J65" s="17" t="n"/>
      <c r="K65" s="17" t="n"/>
      <c r="L65" s="22">
        <f>IF($A65="","",IF($H65="Manual",IF($G65="","",$G65),IF($H65="Default by Line",IFERROR(VLOOKUP($D65,Assumptions!$A$5:$B$10,2,FALSE),""),"")))</f>
        <v/>
      </c>
      <c r="M65" s="23">
        <f>IF(OR($A65="",$E65="",$L65=""),"",IFERROR($E65*(1+$L65),""))</f>
        <v/>
      </c>
      <c r="N65" s="23">
        <f>IF(OR($A65="",$M65="",$I65=""),"",IFERROR($M65*$I65,""))</f>
        <v/>
      </c>
      <c r="O65" s="24">
        <f>IF(OR($A65="",$F65=""),"",IFERROR($F65-Assumptions!$I$5,""))</f>
        <v/>
      </c>
      <c r="P65" s="25">
        <f>IF($A65="","",IF(AND(ISNUMBER($E65),ISNUMBER($F65),ISNUMBER($L65),ISNUMBER($M65),ISNUMBER($I65)),"Yes","No"))</f>
        <v/>
      </c>
      <c r="Q65" s="26">
        <f>IF($A65="","",IF($E65="","Review: enter current premium",IF($F65="","Review: enter renewal date",IF($D65="","Review: select line",IF($H65="","Review: select adjustment basis",IF(AND($H65="Manual",$G65=""),"Review: enter manual change",IF($I65="","Review: enter retention likelihood",IF($L65="","Review: check line assumption",IF(OR($K65="Renewed",$K65="Lost"),"",IF($O65&lt;0,"Review: renewal date passed",IF($L65&gt;=Assumptions!$I$8,"Review: large increase",IF($O65&lt;=Assumptions!$I$7,"Review: due soon",""))))))))))))</f>
        <v/>
      </c>
      <c r="R65" s="18" t="n"/>
    </row>
    <row r="66">
      <c r="A66" s="17" t="n"/>
      <c r="B66" s="18" t="n"/>
      <c r="C66" s="17" t="n"/>
      <c r="D66" s="17" t="n"/>
      <c r="E66" s="19" t="n"/>
      <c r="F66" s="20" t="n"/>
      <c r="G66" s="21" t="n"/>
      <c r="H66" s="17" t="n"/>
      <c r="I66" s="21" t="n"/>
      <c r="J66" s="17" t="n"/>
      <c r="K66" s="17" t="n"/>
      <c r="L66" s="27">
        <f>IF($A66="","",IF($H66="Manual",IF($G66="","",$G66),IF($H66="Default by Line",IFERROR(VLOOKUP($D66,Assumptions!$A$5:$B$10,2,FALSE),""),"")))</f>
        <v/>
      </c>
      <c r="M66" s="28">
        <f>IF(OR($A66="",$E66="",$L66=""),"",IFERROR($E66*(1+$L66),""))</f>
        <v/>
      </c>
      <c r="N66" s="28">
        <f>IF(OR($A66="",$M66="",$I66=""),"",IFERROR($M66*$I66,""))</f>
        <v/>
      </c>
      <c r="O66" s="29">
        <f>IF(OR($A66="",$F66=""),"",IFERROR($F66-Assumptions!$I$5,""))</f>
        <v/>
      </c>
      <c r="P66" s="30">
        <f>IF($A66="","",IF(AND(ISNUMBER($E66),ISNUMBER($F66),ISNUMBER($L66),ISNUMBER($M66),ISNUMBER($I66)),"Yes","No"))</f>
        <v/>
      </c>
      <c r="Q66" s="31">
        <f>IF($A66="","",IF($E66="","Review: enter current premium",IF($F66="","Review: enter renewal date",IF($D66="","Review: select line",IF($H66="","Review: select adjustment basis",IF(AND($H66="Manual",$G66=""),"Review: enter manual change",IF($I66="","Review: enter retention likelihood",IF($L66="","Review: check line assumption",IF(OR($K66="Renewed",$K66="Lost"),"",IF($O66&lt;0,"Review: renewal date passed",IF($L66&gt;=Assumptions!$I$8,"Review: large increase",IF($O66&lt;=Assumptions!$I$7,"Review: due soon",""))))))))))))</f>
        <v/>
      </c>
      <c r="R66" s="18" t="n"/>
    </row>
    <row r="67">
      <c r="A67" s="17" t="n"/>
      <c r="B67" s="18" t="n"/>
      <c r="C67" s="17" t="n"/>
      <c r="D67" s="17" t="n"/>
      <c r="E67" s="19" t="n"/>
      <c r="F67" s="20" t="n"/>
      <c r="G67" s="21" t="n"/>
      <c r="H67" s="17" t="n"/>
      <c r="I67" s="21" t="n"/>
      <c r="J67" s="17" t="n"/>
      <c r="K67" s="17" t="n"/>
      <c r="L67" s="22">
        <f>IF($A67="","",IF($H67="Manual",IF($G67="","",$G67),IF($H67="Default by Line",IFERROR(VLOOKUP($D67,Assumptions!$A$5:$B$10,2,FALSE),""),"")))</f>
        <v/>
      </c>
      <c r="M67" s="23">
        <f>IF(OR($A67="",$E67="",$L67=""),"",IFERROR($E67*(1+$L67),""))</f>
        <v/>
      </c>
      <c r="N67" s="23">
        <f>IF(OR($A67="",$M67="",$I67=""),"",IFERROR($M67*$I67,""))</f>
        <v/>
      </c>
      <c r="O67" s="24">
        <f>IF(OR($A67="",$F67=""),"",IFERROR($F67-Assumptions!$I$5,""))</f>
        <v/>
      </c>
      <c r="P67" s="25">
        <f>IF($A67="","",IF(AND(ISNUMBER($E67),ISNUMBER($F67),ISNUMBER($L67),ISNUMBER($M67),ISNUMBER($I67)),"Yes","No"))</f>
        <v/>
      </c>
      <c r="Q67" s="26">
        <f>IF($A67="","",IF($E67="","Review: enter current premium",IF($F67="","Review: enter renewal date",IF($D67="","Review: select line",IF($H67="","Review: select adjustment basis",IF(AND($H67="Manual",$G67=""),"Review: enter manual change",IF($I67="","Review: enter retention likelihood",IF($L67="","Review: check line assumption",IF(OR($K67="Renewed",$K67="Lost"),"",IF($O67&lt;0,"Review: renewal date passed",IF($L67&gt;=Assumptions!$I$8,"Review: large increase",IF($O67&lt;=Assumptions!$I$7,"Review: due soon",""))))))))))))</f>
        <v/>
      </c>
      <c r="R67" s="18" t="n"/>
    </row>
    <row r="68">
      <c r="A68" s="17" t="n"/>
      <c r="B68" s="18" t="n"/>
      <c r="C68" s="17" t="n"/>
      <c r="D68" s="17" t="n"/>
      <c r="E68" s="19" t="n"/>
      <c r="F68" s="20" t="n"/>
      <c r="G68" s="21" t="n"/>
      <c r="H68" s="17" t="n"/>
      <c r="I68" s="21" t="n"/>
      <c r="J68" s="17" t="n"/>
      <c r="K68" s="17" t="n"/>
      <c r="L68" s="27">
        <f>IF($A68="","",IF($H68="Manual",IF($G68="","",$G68),IF($H68="Default by Line",IFERROR(VLOOKUP($D68,Assumptions!$A$5:$B$10,2,FALSE),""),"")))</f>
        <v/>
      </c>
      <c r="M68" s="28">
        <f>IF(OR($A68="",$E68="",$L68=""),"",IFERROR($E68*(1+$L68),""))</f>
        <v/>
      </c>
      <c r="N68" s="28">
        <f>IF(OR($A68="",$M68="",$I68=""),"",IFERROR($M68*$I68,""))</f>
        <v/>
      </c>
      <c r="O68" s="29">
        <f>IF(OR($A68="",$F68=""),"",IFERROR($F68-Assumptions!$I$5,""))</f>
        <v/>
      </c>
      <c r="P68" s="30">
        <f>IF($A68="","",IF(AND(ISNUMBER($E68),ISNUMBER($F68),ISNUMBER($L68),ISNUMBER($M68),ISNUMBER($I68)),"Yes","No"))</f>
        <v/>
      </c>
      <c r="Q68" s="31">
        <f>IF($A68="","",IF($E68="","Review: enter current premium",IF($F68="","Review: enter renewal date",IF($D68="","Review: select line",IF($H68="","Review: select adjustment basis",IF(AND($H68="Manual",$G68=""),"Review: enter manual change",IF($I68="","Review: enter retention likelihood",IF($L68="","Review: check line assumption",IF(OR($K68="Renewed",$K68="Lost"),"",IF($O68&lt;0,"Review: renewal date passed",IF($L68&gt;=Assumptions!$I$8,"Review: large increase",IF($O68&lt;=Assumptions!$I$7,"Review: due soon",""))))))))))))</f>
        <v/>
      </c>
      <c r="R68" s="18" t="n"/>
    </row>
    <row r="69">
      <c r="A69" s="17" t="n"/>
      <c r="B69" s="18" t="n"/>
      <c r="C69" s="17" t="n"/>
      <c r="D69" s="17" t="n"/>
      <c r="E69" s="19" t="n"/>
      <c r="F69" s="20" t="n"/>
      <c r="G69" s="21" t="n"/>
      <c r="H69" s="17" t="n"/>
      <c r="I69" s="21" t="n"/>
      <c r="J69" s="17" t="n"/>
      <c r="K69" s="17" t="n"/>
      <c r="L69" s="22">
        <f>IF($A69="","",IF($H69="Manual",IF($G69="","",$G69),IF($H69="Default by Line",IFERROR(VLOOKUP($D69,Assumptions!$A$5:$B$10,2,FALSE),""),"")))</f>
        <v/>
      </c>
      <c r="M69" s="23">
        <f>IF(OR($A69="",$E69="",$L69=""),"",IFERROR($E69*(1+$L69),""))</f>
        <v/>
      </c>
      <c r="N69" s="23">
        <f>IF(OR($A69="",$M69="",$I69=""),"",IFERROR($M69*$I69,""))</f>
        <v/>
      </c>
      <c r="O69" s="24">
        <f>IF(OR($A69="",$F69=""),"",IFERROR($F69-Assumptions!$I$5,""))</f>
        <v/>
      </c>
      <c r="P69" s="25">
        <f>IF($A69="","",IF(AND(ISNUMBER($E69),ISNUMBER($F69),ISNUMBER($L69),ISNUMBER($M69),ISNUMBER($I69)),"Yes","No"))</f>
        <v/>
      </c>
      <c r="Q69" s="26">
        <f>IF($A69="","",IF($E69="","Review: enter current premium",IF($F69="","Review: enter renewal date",IF($D69="","Review: select line",IF($H69="","Review: select adjustment basis",IF(AND($H69="Manual",$G69=""),"Review: enter manual change",IF($I69="","Review: enter retention likelihood",IF($L69="","Review: check line assumption",IF(OR($K69="Renewed",$K69="Lost"),"",IF($O69&lt;0,"Review: renewal date passed",IF($L69&gt;=Assumptions!$I$8,"Review: large increase",IF($O69&lt;=Assumptions!$I$7,"Review: due soon",""))))))))))))</f>
        <v/>
      </c>
      <c r="R69" s="18" t="n"/>
    </row>
    <row r="70">
      <c r="A70" s="17" t="n"/>
      <c r="B70" s="18" t="n"/>
      <c r="C70" s="17" t="n"/>
      <c r="D70" s="17" t="n"/>
      <c r="E70" s="19" t="n"/>
      <c r="F70" s="20" t="n"/>
      <c r="G70" s="21" t="n"/>
      <c r="H70" s="17" t="n"/>
      <c r="I70" s="21" t="n"/>
      <c r="J70" s="17" t="n"/>
      <c r="K70" s="17" t="n"/>
      <c r="L70" s="27">
        <f>IF($A70="","",IF($H70="Manual",IF($G70="","",$G70),IF($H70="Default by Line",IFERROR(VLOOKUP($D70,Assumptions!$A$5:$B$10,2,FALSE),""),"")))</f>
        <v/>
      </c>
      <c r="M70" s="28">
        <f>IF(OR($A70="",$E70="",$L70=""),"",IFERROR($E70*(1+$L70),""))</f>
        <v/>
      </c>
      <c r="N70" s="28">
        <f>IF(OR($A70="",$M70="",$I70=""),"",IFERROR($M70*$I70,""))</f>
        <v/>
      </c>
      <c r="O70" s="29">
        <f>IF(OR($A70="",$F70=""),"",IFERROR($F70-Assumptions!$I$5,""))</f>
        <v/>
      </c>
      <c r="P70" s="30">
        <f>IF($A70="","",IF(AND(ISNUMBER($E70),ISNUMBER($F70),ISNUMBER($L70),ISNUMBER($M70),ISNUMBER($I70)),"Yes","No"))</f>
        <v/>
      </c>
      <c r="Q70" s="31">
        <f>IF($A70="","",IF($E70="","Review: enter current premium",IF($F70="","Review: enter renewal date",IF($D70="","Review: select line",IF($H70="","Review: select adjustment basis",IF(AND($H70="Manual",$G70=""),"Review: enter manual change",IF($I70="","Review: enter retention likelihood",IF($L70="","Review: check line assumption",IF(OR($K70="Renewed",$K70="Lost"),"",IF($O70&lt;0,"Review: renewal date passed",IF($L70&gt;=Assumptions!$I$8,"Review: large increase",IF($O70&lt;=Assumptions!$I$7,"Review: due soon",""))))))))))))</f>
        <v/>
      </c>
      <c r="R70" s="18" t="n"/>
    </row>
    <row r="71">
      <c r="A71" s="17" t="n"/>
      <c r="B71" s="18" t="n"/>
      <c r="C71" s="17" t="n"/>
      <c r="D71" s="17" t="n"/>
      <c r="E71" s="19" t="n"/>
      <c r="F71" s="20" t="n"/>
      <c r="G71" s="21" t="n"/>
      <c r="H71" s="17" t="n"/>
      <c r="I71" s="21" t="n"/>
      <c r="J71" s="17" t="n"/>
      <c r="K71" s="17" t="n"/>
      <c r="L71" s="22">
        <f>IF($A71="","",IF($H71="Manual",IF($G71="","",$G71),IF($H71="Default by Line",IFERROR(VLOOKUP($D71,Assumptions!$A$5:$B$10,2,FALSE),""),"")))</f>
        <v/>
      </c>
      <c r="M71" s="23">
        <f>IF(OR($A71="",$E71="",$L71=""),"",IFERROR($E71*(1+$L71),""))</f>
        <v/>
      </c>
      <c r="N71" s="23">
        <f>IF(OR($A71="",$M71="",$I71=""),"",IFERROR($M71*$I71,""))</f>
        <v/>
      </c>
      <c r="O71" s="24">
        <f>IF(OR($A71="",$F71=""),"",IFERROR($F71-Assumptions!$I$5,""))</f>
        <v/>
      </c>
      <c r="P71" s="25">
        <f>IF($A71="","",IF(AND(ISNUMBER($E71),ISNUMBER($F71),ISNUMBER($L71),ISNUMBER($M71),ISNUMBER($I71)),"Yes","No"))</f>
        <v/>
      </c>
      <c r="Q71" s="26">
        <f>IF($A71="","",IF($E71="","Review: enter current premium",IF($F71="","Review: enter renewal date",IF($D71="","Review: select line",IF($H71="","Review: select adjustment basis",IF(AND($H71="Manual",$G71=""),"Review: enter manual change",IF($I71="","Review: enter retention likelihood",IF($L71="","Review: check line assumption",IF(OR($K71="Renewed",$K71="Lost"),"",IF($O71&lt;0,"Review: renewal date passed",IF($L71&gt;=Assumptions!$I$8,"Review: large increase",IF($O71&lt;=Assumptions!$I$7,"Review: due soon",""))))))))))))</f>
        <v/>
      </c>
      <c r="R71" s="18" t="n"/>
    </row>
    <row r="72">
      <c r="A72" s="17" t="n"/>
      <c r="B72" s="18" t="n"/>
      <c r="C72" s="17" t="n"/>
      <c r="D72" s="17" t="n"/>
      <c r="E72" s="19" t="n"/>
      <c r="F72" s="20" t="n"/>
      <c r="G72" s="21" t="n"/>
      <c r="H72" s="17" t="n"/>
      <c r="I72" s="21" t="n"/>
      <c r="J72" s="17" t="n"/>
      <c r="K72" s="17" t="n"/>
      <c r="L72" s="27">
        <f>IF($A72="","",IF($H72="Manual",IF($G72="","",$G72),IF($H72="Default by Line",IFERROR(VLOOKUP($D72,Assumptions!$A$5:$B$10,2,FALSE),""),"")))</f>
        <v/>
      </c>
      <c r="M72" s="28">
        <f>IF(OR($A72="",$E72="",$L72=""),"",IFERROR($E72*(1+$L72),""))</f>
        <v/>
      </c>
      <c r="N72" s="28">
        <f>IF(OR($A72="",$M72="",$I72=""),"",IFERROR($M72*$I72,""))</f>
        <v/>
      </c>
      <c r="O72" s="29">
        <f>IF(OR($A72="",$F72=""),"",IFERROR($F72-Assumptions!$I$5,""))</f>
        <v/>
      </c>
      <c r="P72" s="30">
        <f>IF($A72="","",IF(AND(ISNUMBER($E72),ISNUMBER($F72),ISNUMBER($L72),ISNUMBER($M72),ISNUMBER($I72)),"Yes","No"))</f>
        <v/>
      </c>
      <c r="Q72" s="31">
        <f>IF($A72="","",IF($E72="","Review: enter current premium",IF($F72="","Review: enter renewal date",IF($D72="","Review: select line",IF($H72="","Review: select adjustment basis",IF(AND($H72="Manual",$G72=""),"Review: enter manual change",IF($I72="","Review: enter retention likelihood",IF($L72="","Review: check line assumption",IF(OR($K72="Renewed",$K72="Lost"),"",IF($O72&lt;0,"Review: renewal date passed",IF($L72&gt;=Assumptions!$I$8,"Review: large increase",IF($O72&lt;=Assumptions!$I$7,"Review: due soon",""))))))))))))</f>
        <v/>
      </c>
      <c r="R72" s="18" t="n"/>
    </row>
    <row r="73">
      <c r="A73" s="17" t="n"/>
      <c r="B73" s="18" t="n"/>
      <c r="C73" s="17" t="n"/>
      <c r="D73" s="17" t="n"/>
      <c r="E73" s="19" t="n"/>
      <c r="F73" s="20" t="n"/>
      <c r="G73" s="21" t="n"/>
      <c r="H73" s="17" t="n"/>
      <c r="I73" s="21" t="n"/>
      <c r="J73" s="17" t="n"/>
      <c r="K73" s="17" t="n"/>
      <c r="L73" s="22">
        <f>IF($A73="","",IF($H73="Manual",IF($G73="","",$G73),IF($H73="Default by Line",IFERROR(VLOOKUP($D73,Assumptions!$A$5:$B$10,2,FALSE),""),"")))</f>
        <v/>
      </c>
      <c r="M73" s="23">
        <f>IF(OR($A73="",$E73="",$L73=""),"",IFERROR($E73*(1+$L73),""))</f>
        <v/>
      </c>
      <c r="N73" s="23">
        <f>IF(OR($A73="",$M73="",$I73=""),"",IFERROR($M73*$I73,""))</f>
        <v/>
      </c>
      <c r="O73" s="24">
        <f>IF(OR($A73="",$F73=""),"",IFERROR($F73-Assumptions!$I$5,""))</f>
        <v/>
      </c>
      <c r="P73" s="25">
        <f>IF($A73="","",IF(AND(ISNUMBER($E73),ISNUMBER($F73),ISNUMBER($L73),ISNUMBER($M73),ISNUMBER($I73)),"Yes","No"))</f>
        <v/>
      </c>
      <c r="Q73" s="26">
        <f>IF($A73="","",IF($E73="","Review: enter current premium",IF($F73="","Review: enter renewal date",IF($D73="","Review: select line",IF($H73="","Review: select adjustment basis",IF(AND($H73="Manual",$G73=""),"Review: enter manual change",IF($I73="","Review: enter retention likelihood",IF($L73="","Review: check line assumption",IF(OR($K73="Renewed",$K73="Lost"),"",IF($O73&lt;0,"Review: renewal date passed",IF($L73&gt;=Assumptions!$I$8,"Review: large increase",IF($O73&lt;=Assumptions!$I$7,"Review: due soon",""))))))))))))</f>
        <v/>
      </c>
      <c r="R73" s="18" t="n"/>
    </row>
    <row r="74">
      <c r="A74" s="17" t="n"/>
      <c r="B74" s="18" t="n"/>
      <c r="C74" s="17" t="n"/>
      <c r="D74" s="17" t="n"/>
      <c r="E74" s="19" t="n"/>
      <c r="F74" s="20" t="n"/>
      <c r="G74" s="21" t="n"/>
      <c r="H74" s="17" t="n"/>
      <c r="I74" s="21" t="n"/>
      <c r="J74" s="17" t="n"/>
      <c r="K74" s="17" t="n"/>
      <c r="L74" s="27">
        <f>IF($A74="","",IF($H74="Manual",IF($G74="","",$G74),IF($H74="Default by Line",IFERROR(VLOOKUP($D74,Assumptions!$A$5:$B$10,2,FALSE),""),"")))</f>
        <v/>
      </c>
      <c r="M74" s="28">
        <f>IF(OR($A74="",$E74="",$L74=""),"",IFERROR($E74*(1+$L74),""))</f>
        <v/>
      </c>
      <c r="N74" s="28">
        <f>IF(OR($A74="",$M74="",$I74=""),"",IFERROR($M74*$I74,""))</f>
        <v/>
      </c>
      <c r="O74" s="29">
        <f>IF(OR($A74="",$F74=""),"",IFERROR($F74-Assumptions!$I$5,""))</f>
        <v/>
      </c>
      <c r="P74" s="30">
        <f>IF($A74="","",IF(AND(ISNUMBER($E74),ISNUMBER($F74),ISNUMBER($L74),ISNUMBER($M74),ISNUMBER($I74)),"Yes","No"))</f>
        <v/>
      </c>
      <c r="Q74" s="31">
        <f>IF($A74="","",IF($E74="","Review: enter current premium",IF($F74="","Review: enter renewal date",IF($D74="","Review: select line",IF($H74="","Review: select adjustment basis",IF(AND($H74="Manual",$G74=""),"Review: enter manual change",IF($I74="","Review: enter retention likelihood",IF($L74="","Review: check line assumption",IF(OR($K74="Renewed",$K74="Lost"),"",IF($O74&lt;0,"Review: renewal date passed",IF($L74&gt;=Assumptions!$I$8,"Review: large increase",IF($O74&lt;=Assumptions!$I$7,"Review: due soon",""))))))))))))</f>
        <v/>
      </c>
      <c r="R74" s="18" t="n"/>
    </row>
    <row r="75">
      <c r="A75" s="17" t="n"/>
      <c r="B75" s="18" t="n"/>
      <c r="C75" s="17" t="n"/>
      <c r="D75" s="17" t="n"/>
      <c r="E75" s="19" t="n"/>
      <c r="F75" s="20" t="n"/>
      <c r="G75" s="21" t="n"/>
      <c r="H75" s="17" t="n"/>
      <c r="I75" s="21" t="n"/>
      <c r="J75" s="17" t="n"/>
      <c r="K75" s="17" t="n"/>
      <c r="L75" s="22">
        <f>IF($A75="","",IF($H75="Manual",IF($G75="","",$G75),IF($H75="Default by Line",IFERROR(VLOOKUP($D75,Assumptions!$A$5:$B$10,2,FALSE),""),"")))</f>
        <v/>
      </c>
      <c r="M75" s="23">
        <f>IF(OR($A75="",$E75="",$L75=""),"",IFERROR($E75*(1+$L75),""))</f>
        <v/>
      </c>
      <c r="N75" s="23">
        <f>IF(OR($A75="",$M75="",$I75=""),"",IFERROR($M75*$I75,""))</f>
        <v/>
      </c>
      <c r="O75" s="24">
        <f>IF(OR($A75="",$F75=""),"",IFERROR($F75-Assumptions!$I$5,""))</f>
        <v/>
      </c>
      <c r="P75" s="25">
        <f>IF($A75="","",IF(AND(ISNUMBER($E75),ISNUMBER($F75),ISNUMBER($L75),ISNUMBER($M75),ISNUMBER($I75)),"Yes","No"))</f>
        <v/>
      </c>
      <c r="Q75" s="26">
        <f>IF($A75="","",IF($E75="","Review: enter current premium",IF($F75="","Review: enter renewal date",IF($D75="","Review: select line",IF($H75="","Review: select adjustment basis",IF(AND($H75="Manual",$G75=""),"Review: enter manual change",IF($I75="","Review: enter retention likelihood",IF($L75="","Review: check line assumption",IF(OR($K75="Renewed",$K75="Lost"),"",IF($O75&lt;0,"Review: renewal date passed",IF($L75&gt;=Assumptions!$I$8,"Review: large increase",IF($O75&lt;=Assumptions!$I$7,"Review: due soon",""))))))))))))</f>
        <v/>
      </c>
      <c r="R75" s="18" t="n"/>
    </row>
    <row r="76">
      <c r="A76" s="17" t="n"/>
      <c r="B76" s="18" t="n"/>
      <c r="C76" s="17" t="n"/>
      <c r="D76" s="17" t="n"/>
      <c r="E76" s="19" t="n"/>
      <c r="F76" s="20" t="n"/>
      <c r="G76" s="21" t="n"/>
      <c r="H76" s="17" t="n"/>
      <c r="I76" s="21" t="n"/>
      <c r="J76" s="17" t="n"/>
      <c r="K76" s="17" t="n"/>
      <c r="L76" s="27">
        <f>IF($A76="","",IF($H76="Manual",IF($G76="","",$G76),IF($H76="Default by Line",IFERROR(VLOOKUP($D76,Assumptions!$A$5:$B$10,2,FALSE),""),"")))</f>
        <v/>
      </c>
      <c r="M76" s="28">
        <f>IF(OR($A76="",$E76="",$L76=""),"",IFERROR($E76*(1+$L76),""))</f>
        <v/>
      </c>
      <c r="N76" s="28">
        <f>IF(OR($A76="",$M76="",$I76=""),"",IFERROR($M76*$I76,""))</f>
        <v/>
      </c>
      <c r="O76" s="29">
        <f>IF(OR($A76="",$F76=""),"",IFERROR($F76-Assumptions!$I$5,""))</f>
        <v/>
      </c>
      <c r="P76" s="30">
        <f>IF($A76="","",IF(AND(ISNUMBER($E76),ISNUMBER($F76),ISNUMBER($L76),ISNUMBER($M76),ISNUMBER($I76)),"Yes","No"))</f>
        <v/>
      </c>
      <c r="Q76" s="31">
        <f>IF($A76="","",IF($E76="","Review: enter current premium",IF($F76="","Review: enter renewal date",IF($D76="","Review: select line",IF($H76="","Review: select adjustment basis",IF(AND($H76="Manual",$G76=""),"Review: enter manual change",IF($I76="","Review: enter retention likelihood",IF($L76="","Review: check line assumption",IF(OR($K76="Renewed",$K76="Lost"),"",IF($O76&lt;0,"Review: renewal date passed",IF($L76&gt;=Assumptions!$I$8,"Review: large increase",IF($O76&lt;=Assumptions!$I$7,"Review: due soon",""))))))))))))</f>
        <v/>
      </c>
      <c r="R76" s="18" t="n"/>
    </row>
    <row r="77">
      <c r="A77" s="17" t="n"/>
      <c r="B77" s="18" t="n"/>
      <c r="C77" s="17" t="n"/>
      <c r="D77" s="17" t="n"/>
      <c r="E77" s="19" t="n"/>
      <c r="F77" s="20" t="n"/>
      <c r="G77" s="21" t="n"/>
      <c r="H77" s="17" t="n"/>
      <c r="I77" s="21" t="n"/>
      <c r="J77" s="17" t="n"/>
      <c r="K77" s="17" t="n"/>
      <c r="L77" s="22">
        <f>IF($A77="","",IF($H77="Manual",IF($G77="","",$G77),IF($H77="Default by Line",IFERROR(VLOOKUP($D77,Assumptions!$A$5:$B$10,2,FALSE),""),"")))</f>
        <v/>
      </c>
      <c r="M77" s="23">
        <f>IF(OR($A77="",$E77="",$L77=""),"",IFERROR($E77*(1+$L77),""))</f>
        <v/>
      </c>
      <c r="N77" s="23">
        <f>IF(OR($A77="",$M77="",$I77=""),"",IFERROR($M77*$I77,""))</f>
        <v/>
      </c>
      <c r="O77" s="24">
        <f>IF(OR($A77="",$F77=""),"",IFERROR($F77-Assumptions!$I$5,""))</f>
        <v/>
      </c>
      <c r="P77" s="25">
        <f>IF($A77="","",IF(AND(ISNUMBER($E77),ISNUMBER($F77),ISNUMBER($L77),ISNUMBER($M77),ISNUMBER($I77)),"Yes","No"))</f>
        <v/>
      </c>
      <c r="Q77" s="26">
        <f>IF($A77="","",IF($E77="","Review: enter current premium",IF($F77="","Review: enter renewal date",IF($D77="","Review: select line",IF($H77="","Review: select adjustment basis",IF(AND($H77="Manual",$G77=""),"Review: enter manual change",IF($I77="","Review: enter retention likelihood",IF($L77="","Review: check line assumption",IF(OR($K77="Renewed",$K77="Lost"),"",IF($O77&lt;0,"Review: renewal date passed",IF($L77&gt;=Assumptions!$I$8,"Review: large increase",IF($O77&lt;=Assumptions!$I$7,"Review: due soon",""))))))))))))</f>
        <v/>
      </c>
      <c r="R77" s="18" t="n"/>
    </row>
    <row r="78">
      <c r="A78" s="17" t="n"/>
      <c r="B78" s="18" t="n"/>
      <c r="C78" s="17" t="n"/>
      <c r="D78" s="17" t="n"/>
      <c r="E78" s="19" t="n"/>
      <c r="F78" s="20" t="n"/>
      <c r="G78" s="21" t="n"/>
      <c r="H78" s="17" t="n"/>
      <c r="I78" s="21" t="n"/>
      <c r="J78" s="17" t="n"/>
      <c r="K78" s="17" t="n"/>
      <c r="L78" s="27">
        <f>IF($A78="","",IF($H78="Manual",IF($G78="","",$G78),IF($H78="Default by Line",IFERROR(VLOOKUP($D78,Assumptions!$A$5:$B$10,2,FALSE),""),"")))</f>
        <v/>
      </c>
      <c r="M78" s="28">
        <f>IF(OR($A78="",$E78="",$L78=""),"",IFERROR($E78*(1+$L78),""))</f>
        <v/>
      </c>
      <c r="N78" s="28">
        <f>IF(OR($A78="",$M78="",$I78=""),"",IFERROR($M78*$I78,""))</f>
        <v/>
      </c>
      <c r="O78" s="29">
        <f>IF(OR($A78="",$F78=""),"",IFERROR($F78-Assumptions!$I$5,""))</f>
        <v/>
      </c>
      <c r="P78" s="30">
        <f>IF($A78="","",IF(AND(ISNUMBER($E78),ISNUMBER($F78),ISNUMBER($L78),ISNUMBER($M78),ISNUMBER($I78)),"Yes","No"))</f>
        <v/>
      </c>
      <c r="Q78" s="31">
        <f>IF($A78="","",IF($E78="","Review: enter current premium",IF($F78="","Review: enter renewal date",IF($D78="","Review: select line",IF($H78="","Review: select adjustment basis",IF(AND($H78="Manual",$G78=""),"Review: enter manual change",IF($I78="","Review: enter retention likelihood",IF($L78="","Review: check line assumption",IF(OR($K78="Renewed",$K78="Lost"),"",IF($O78&lt;0,"Review: renewal date passed",IF($L78&gt;=Assumptions!$I$8,"Review: large increase",IF($O78&lt;=Assumptions!$I$7,"Review: due soon",""))))))))))))</f>
        <v/>
      </c>
      <c r="R78" s="18" t="n"/>
    </row>
    <row r="79">
      <c r="A79" s="17" t="n"/>
      <c r="B79" s="18" t="n"/>
      <c r="C79" s="17" t="n"/>
      <c r="D79" s="17" t="n"/>
      <c r="E79" s="19" t="n"/>
      <c r="F79" s="20" t="n"/>
      <c r="G79" s="21" t="n"/>
      <c r="H79" s="17" t="n"/>
      <c r="I79" s="21" t="n"/>
      <c r="J79" s="17" t="n"/>
      <c r="K79" s="17" t="n"/>
      <c r="L79" s="22">
        <f>IF($A79="","",IF($H79="Manual",IF($G79="","",$G79),IF($H79="Default by Line",IFERROR(VLOOKUP($D79,Assumptions!$A$5:$B$10,2,FALSE),""),"")))</f>
        <v/>
      </c>
      <c r="M79" s="23">
        <f>IF(OR($A79="",$E79="",$L79=""),"",IFERROR($E79*(1+$L79),""))</f>
        <v/>
      </c>
      <c r="N79" s="23">
        <f>IF(OR($A79="",$M79="",$I79=""),"",IFERROR($M79*$I79,""))</f>
        <v/>
      </c>
      <c r="O79" s="24">
        <f>IF(OR($A79="",$F79=""),"",IFERROR($F79-Assumptions!$I$5,""))</f>
        <v/>
      </c>
      <c r="P79" s="25">
        <f>IF($A79="","",IF(AND(ISNUMBER($E79),ISNUMBER($F79),ISNUMBER($L79),ISNUMBER($M79),ISNUMBER($I79)),"Yes","No"))</f>
        <v/>
      </c>
      <c r="Q79" s="26">
        <f>IF($A79="","",IF($E79="","Review: enter current premium",IF($F79="","Review: enter renewal date",IF($D79="","Review: select line",IF($H79="","Review: select adjustment basis",IF(AND($H79="Manual",$G79=""),"Review: enter manual change",IF($I79="","Review: enter retention likelihood",IF($L79="","Review: check line assumption",IF(OR($K79="Renewed",$K79="Lost"),"",IF($O79&lt;0,"Review: renewal date passed",IF($L79&gt;=Assumptions!$I$8,"Review: large increase",IF($O79&lt;=Assumptions!$I$7,"Review: due soon",""))))))))))))</f>
        <v/>
      </c>
      <c r="R79" s="18" t="n"/>
    </row>
    <row r="80">
      <c r="A80" s="17" t="n"/>
      <c r="B80" s="18" t="n"/>
      <c r="C80" s="17" t="n"/>
      <c r="D80" s="17" t="n"/>
      <c r="E80" s="19" t="n"/>
      <c r="F80" s="20" t="n"/>
      <c r="G80" s="21" t="n"/>
      <c r="H80" s="17" t="n"/>
      <c r="I80" s="21" t="n"/>
      <c r="J80" s="17" t="n"/>
      <c r="K80" s="17" t="n"/>
      <c r="L80" s="27">
        <f>IF($A80="","",IF($H80="Manual",IF($G80="","",$G80),IF($H80="Default by Line",IFERROR(VLOOKUP($D80,Assumptions!$A$5:$B$10,2,FALSE),""),"")))</f>
        <v/>
      </c>
      <c r="M80" s="28">
        <f>IF(OR($A80="",$E80="",$L80=""),"",IFERROR($E80*(1+$L80),""))</f>
        <v/>
      </c>
      <c r="N80" s="28">
        <f>IF(OR($A80="",$M80="",$I80=""),"",IFERROR($M80*$I80,""))</f>
        <v/>
      </c>
      <c r="O80" s="29">
        <f>IF(OR($A80="",$F80=""),"",IFERROR($F80-Assumptions!$I$5,""))</f>
        <v/>
      </c>
      <c r="P80" s="30">
        <f>IF($A80="","",IF(AND(ISNUMBER($E80),ISNUMBER($F80),ISNUMBER($L80),ISNUMBER($M80),ISNUMBER($I80)),"Yes","No"))</f>
        <v/>
      </c>
      <c r="Q80" s="31">
        <f>IF($A80="","",IF($E80="","Review: enter current premium",IF($F80="","Review: enter renewal date",IF($D80="","Review: select line",IF($H80="","Review: select adjustment basis",IF(AND($H80="Manual",$G80=""),"Review: enter manual change",IF($I80="","Review: enter retention likelihood",IF($L80="","Review: check line assumption",IF(OR($K80="Renewed",$K80="Lost"),"",IF($O80&lt;0,"Review: renewal date passed",IF($L80&gt;=Assumptions!$I$8,"Review: large increase",IF($O80&lt;=Assumptions!$I$7,"Review: due soon",""))))))))))))</f>
        <v/>
      </c>
      <c r="R80" s="18" t="n"/>
    </row>
    <row r="81">
      <c r="A81" s="17" t="n"/>
      <c r="B81" s="18" t="n"/>
      <c r="C81" s="17" t="n"/>
      <c r="D81" s="17" t="n"/>
      <c r="E81" s="19" t="n"/>
      <c r="F81" s="20" t="n"/>
      <c r="G81" s="21" t="n"/>
      <c r="H81" s="17" t="n"/>
      <c r="I81" s="21" t="n"/>
      <c r="J81" s="17" t="n"/>
      <c r="K81" s="17" t="n"/>
      <c r="L81" s="22">
        <f>IF($A81="","",IF($H81="Manual",IF($G81="","",$G81),IF($H81="Default by Line",IFERROR(VLOOKUP($D81,Assumptions!$A$5:$B$10,2,FALSE),""),"")))</f>
        <v/>
      </c>
      <c r="M81" s="23">
        <f>IF(OR($A81="",$E81="",$L81=""),"",IFERROR($E81*(1+$L81),""))</f>
        <v/>
      </c>
      <c r="N81" s="23">
        <f>IF(OR($A81="",$M81="",$I81=""),"",IFERROR($M81*$I81,""))</f>
        <v/>
      </c>
      <c r="O81" s="24">
        <f>IF(OR($A81="",$F81=""),"",IFERROR($F81-Assumptions!$I$5,""))</f>
        <v/>
      </c>
      <c r="P81" s="25">
        <f>IF($A81="","",IF(AND(ISNUMBER($E81),ISNUMBER($F81),ISNUMBER($L81),ISNUMBER($M81),ISNUMBER($I81)),"Yes","No"))</f>
        <v/>
      </c>
      <c r="Q81" s="26">
        <f>IF($A81="","",IF($E81="","Review: enter current premium",IF($F81="","Review: enter renewal date",IF($D81="","Review: select line",IF($H81="","Review: select adjustment basis",IF(AND($H81="Manual",$G81=""),"Review: enter manual change",IF($I81="","Review: enter retention likelihood",IF($L81="","Review: check line assumption",IF(OR($K81="Renewed",$K81="Lost"),"",IF($O81&lt;0,"Review: renewal date passed",IF($L81&gt;=Assumptions!$I$8,"Review: large increase",IF($O81&lt;=Assumptions!$I$7,"Review: due soon",""))))))))))))</f>
        <v/>
      </c>
      <c r="R81" s="18" t="n"/>
    </row>
    <row r="82">
      <c r="A82" s="17" t="n"/>
      <c r="B82" s="18" t="n"/>
      <c r="C82" s="17" t="n"/>
      <c r="D82" s="17" t="n"/>
      <c r="E82" s="19" t="n"/>
      <c r="F82" s="20" t="n"/>
      <c r="G82" s="21" t="n"/>
      <c r="H82" s="17" t="n"/>
      <c r="I82" s="21" t="n"/>
      <c r="J82" s="17" t="n"/>
      <c r="K82" s="17" t="n"/>
      <c r="L82" s="27">
        <f>IF($A82="","",IF($H82="Manual",IF($G82="","",$G82),IF($H82="Default by Line",IFERROR(VLOOKUP($D82,Assumptions!$A$5:$B$10,2,FALSE),""),"")))</f>
        <v/>
      </c>
      <c r="M82" s="28">
        <f>IF(OR($A82="",$E82="",$L82=""),"",IFERROR($E82*(1+$L82),""))</f>
        <v/>
      </c>
      <c r="N82" s="28">
        <f>IF(OR($A82="",$M82="",$I82=""),"",IFERROR($M82*$I82,""))</f>
        <v/>
      </c>
      <c r="O82" s="29">
        <f>IF(OR($A82="",$F82=""),"",IFERROR($F82-Assumptions!$I$5,""))</f>
        <v/>
      </c>
      <c r="P82" s="30">
        <f>IF($A82="","",IF(AND(ISNUMBER($E82),ISNUMBER($F82),ISNUMBER($L82),ISNUMBER($M82),ISNUMBER($I82)),"Yes","No"))</f>
        <v/>
      </c>
      <c r="Q82" s="31">
        <f>IF($A82="","",IF($E82="","Review: enter current premium",IF($F82="","Review: enter renewal date",IF($D82="","Review: select line",IF($H82="","Review: select adjustment basis",IF(AND($H82="Manual",$G82=""),"Review: enter manual change",IF($I82="","Review: enter retention likelihood",IF($L82="","Review: check line assumption",IF(OR($K82="Renewed",$K82="Lost"),"",IF($O82&lt;0,"Review: renewal date passed",IF($L82&gt;=Assumptions!$I$8,"Review: large increase",IF($O82&lt;=Assumptions!$I$7,"Review: due soon",""))))))))))))</f>
        <v/>
      </c>
      <c r="R82" s="18" t="n"/>
    </row>
    <row r="83">
      <c r="A83" s="17" t="n"/>
      <c r="B83" s="18" t="n"/>
      <c r="C83" s="17" t="n"/>
      <c r="D83" s="17" t="n"/>
      <c r="E83" s="19" t="n"/>
      <c r="F83" s="20" t="n"/>
      <c r="G83" s="21" t="n"/>
      <c r="H83" s="17" t="n"/>
      <c r="I83" s="21" t="n"/>
      <c r="J83" s="17" t="n"/>
      <c r="K83" s="17" t="n"/>
      <c r="L83" s="22">
        <f>IF($A83="","",IF($H83="Manual",IF($G83="","",$G83),IF($H83="Default by Line",IFERROR(VLOOKUP($D83,Assumptions!$A$5:$B$10,2,FALSE),""),"")))</f>
        <v/>
      </c>
      <c r="M83" s="23">
        <f>IF(OR($A83="",$E83="",$L83=""),"",IFERROR($E83*(1+$L83),""))</f>
        <v/>
      </c>
      <c r="N83" s="23">
        <f>IF(OR($A83="",$M83="",$I83=""),"",IFERROR($M83*$I83,""))</f>
        <v/>
      </c>
      <c r="O83" s="24">
        <f>IF(OR($A83="",$F83=""),"",IFERROR($F83-Assumptions!$I$5,""))</f>
        <v/>
      </c>
      <c r="P83" s="25">
        <f>IF($A83="","",IF(AND(ISNUMBER($E83),ISNUMBER($F83),ISNUMBER($L83),ISNUMBER($M83),ISNUMBER($I83)),"Yes","No"))</f>
        <v/>
      </c>
      <c r="Q83" s="26">
        <f>IF($A83="","",IF($E83="","Review: enter current premium",IF($F83="","Review: enter renewal date",IF($D83="","Review: select line",IF($H83="","Review: select adjustment basis",IF(AND($H83="Manual",$G83=""),"Review: enter manual change",IF($I83="","Review: enter retention likelihood",IF($L83="","Review: check line assumption",IF(OR($K83="Renewed",$K83="Lost"),"",IF($O83&lt;0,"Review: renewal date passed",IF($L83&gt;=Assumptions!$I$8,"Review: large increase",IF($O83&lt;=Assumptions!$I$7,"Review: due soon",""))))))))))))</f>
        <v/>
      </c>
      <c r="R83" s="18" t="n"/>
    </row>
    <row r="84">
      <c r="A84" s="17" t="n"/>
      <c r="B84" s="18" t="n"/>
      <c r="C84" s="17" t="n"/>
      <c r="D84" s="17" t="n"/>
      <c r="E84" s="19" t="n"/>
      <c r="F84" s="20" t="n"/>
      <c r="G84" s="21" t="n"/>
      <c r="H84" s="17" t="n"/>
      <c r="I84" s="21" t="n"/>
      <c r="J84" s="17" t="n"/>
      <c r="K84" s="17" t="n"/>
      <c r="L84" s="27">
        <f>IF($A84="","",IF($H84="Manual",IF($G84="","",$G84),IF($H84="Default by Line",IFERROR(VLOOKUP($D84,Assumptions!$A$5:$B$10,2,FALSE),""),"")))</f>
        <v/>
      </c>
      <c r="M84" s="28">
        <f>IF(OR($A84="",$E84="",$L84=""),"",IFERROR($E84*(1+$L84),""))</f>
        <v/>
      </c>
      <c r="N84" s="28">
        <f>IF(OR($A84="",$M84="",$I84=""),"",IFERROR($M84*$I84,""))</f>
        <v/>
      </c>
      <c r="O84" s="29">
        <f>IF(OR($A84="",$F84=""),"",IFERROR($F84-Assumptions!$I$5,""))</f>
        <v/>
      </c>
      <c r="P84" s="30">
        <f>IF($A84="","",IF(AND(ISNUMBER($E84),ISNUMBER($F84),ISNUMBER($L84),ISNUMBER($M84),ISNUMBER($I84)),"Yes","No"))</f>
        <v/>
      </c>
      <c r="Q84" s="31">
        <f>IF($A84="","",IF($E84="","Review: enter current premium",IF($F84="","Review: enter renewal date",IF($D84="","Review: select line",IF($H84="","Review: select adjustment basis",IF(AND($H84="Manual",$G84=""),"Review: enter manual change",IF($I84="","Review: enter retention likelihood",IF($L84="","Review: check line assumption",IF(OR($K84="Renewed",$K84="Lost"),"",IF($O84&lt;0,"Review: renewal date passed",IF($L84&gt;=Assumptions!$I$8,"Review: large increase",IF($O84&lt;=Assumptions!$I$7,"Review: due soon",""))))))))))))</f>
        <v/>
      </c>
      <c r="R84" s="18" t="n"/>
    </row>
    <row r="85">
      <c r="A85" s="17" t="n"/>
      <c r="B85" s="18" t="n"/>
      <c r="C85" s="17" t="n"/>
      <c r="D85" s="17" t="n"/>
      <c r="E85" s="19" t="n"/>
      <c r="F85" s="20" t="n"/>
      <c r="G85" s="21" t="n"/>
      <c r="H85" s="17" t="n"/>
      <c r="I85" s="21" t="n"/>
      <c r="J85" s="17" t="n"/>
      <c r="K85" s="17" t="n"/>
      <c r="L85" s="22">
        <f>IF($A85="","",IF($H85="Manual",IF($G85="","",$G85),IF($H85="Default by Line",IFERROR(VLOOKUP($D85,Assumptions!$A$5:$B$10,2,FALSE),""),"")))</f>
        <v/>
      </c>
      <c r="M85" s="23">
        <f>IF(OR($A85="",$E85="",$L85=""),"",IFERROR($E85*(1+$L85),""))</f>
        <v/>
      </c>
      <c r="N85" s="23">
        <f>IF(OR($A85="",$M85="",$I85=""),"",IFERROR($M85*$I85,""))</f>
        <v/>
      </c>
      <c r="O85" s="24">
        <f>IF(OR($A85="",$F85=""),"",IFERROR($F85-Assumptions!$I$5,""))</f>
        <v/>
      </c>
      <c r="P85" s="25">
        <f>IF($A85="","",IF(AND(ISNUMBER($E85),ISNUMBER($F85),ISNUMBER($L85),ISNUMBER($M85),ISNUMBER($I85)),"Yes","No"))</f>
        <v/>
      </c>
      <c r="Q85" s="26">
        <f>IF($A85="","",IF($E85="","Review: enter current premium",IF($F85="","Review: enter renewal date",IF($D85="","Review: select line",IF($H85="","Review: select adjustment basis",IF(AND($H85="Manual",$G85=""),"Review: enter manual change",IF($I85="","Review: enter retention likelihood",IF($L85="","Review: check line assumption",IF(OR($K85="Renewed",$K85="Lost"),"",IF($O85&lt;0,"Review: renewal date passed",IF($L85&gt;=Assumptions!$I$8,"Review: large increase",IF($O85&lt;=Assumptions!$I$7,"Review: due soon",""))))))))))))</f>
        <v/>
      </c>
      <c r="R85" s="18" t="n"/>
    </row>
    <row r="86">
      <c r="A86" s="17" t="n"/>
      <c r="B86" s="18" t="n"/>
      <c r="C86" s="17" t="n"/>
      <c r="D86" s="17" t="n"/>
      <c r="E86" s="19" t="n"/>
      <c r="F86" s="20" t="n"/>
      <c r="G86" s="21" t="n"/>
      <c r="H86" s="17" t="n"/>
      <c r="I86" s="21" t="n"/>
      <c r="J86" s="17" t="n"/>
      <c r="K86" s="17" t="n"/>
      <c r="L86" s="27">
        <f>IF($A86="","",IF($H86="Manual",IF($G86="","",$G86),IF($H86="Default by Line",IFERROR(VLOOKUP($D86,Assumptions!$A$5:$B$10,2,FALSE),""),"")))</f>
        <v/>
      </c>
      <c r="M86" s="28">
        <f>IF(OR($A86="",$E86="",$L86=""),"",IFERROR($E86*(1+$L86),""))</f>
        <v/>
      </c>
      <c r="N86" s="28">
        <f>IF(OR($A86="",$M86="",$I86=""),"",IFERROR($M86*$I86,""))</f>
        <v/>
      </c>
      <c r="O86" s="29">
        <f>IF(OR($A86="",$F86=""),"",IFERROR($F86-Assumptions!$I$5,""))</f>
        <v/>
      </c>
      <c r="P86" s="30">
        <f>IF($A86="","",IF(AND(ISNUMBER($E86),ISNUMBER($F86),ISNUMBER($L86),ISNUMBER($M86),ISNUMBER($I86)),"Yes","No"))</f>
        <v/>
      </c>
      <c r="Q86" s="31">
        <f>IF($A86="","",IF($E86="","Review: enter current premium",IF($F86="","Review: enter renewal date",IF($D86="","Review: select line",IF($H86="","Review: select adjustment basis",IF(AND($H86="Manual",$G86=""),"Review: enter manual change",IF($I86="","Review: enter retention likelihood",IF($L86="","Review: check line assumption",IF(OR($K86="Renewed",$K86="Lost"),"",IF($O86&lt;0,"Review: renewal date passed",IF($L86&gt;=Assumptions!$I$8,"Review: large increase",IF($O86&lt;=Assumptions!$I$7,"Review: due soon",""))))))))))))</f>
        <v/>
      </c>
      <c r="R86" s="18" t="n"/>
    </row>
    <row r="87">
      <c r="A87" s="17" t="n"/>
      <c r="B87" s="18" t="n"/>
      <c r="C87" s="17" t="n"/>
      <c r="D87" s="17" t="n"/>
      <c r="E87" s="19" t="n"/>
      <c r="F87" s="20" t="n"/>
      <c r="G87" s="21" t="n"/>
      <c r="H87" s="17" t="n"/>
      <c r="I87" s="21" t="n"/>
      <c r="J87" s="17" t="n"/>
      <c r="K87" s="17" t="n"/>
      <c r="L87" s="22">
        <f>IF($A87="","",IF($H87="Manual",IF($G87="","",$G87),IF($H87="Default by Line",IFERROR(VLOOKUP($D87,Assumptions!$A$5:$B$10,2,FALSE),""),"")))</f>
        <v/>
      </c>
      <c r="M87" s="23">
        <f>IF(OR($A87="",$E87="",$L87=""),"",IFERROR($E87*(1+$L87),""))</f>
        <v/>
      </c>
      <c r="N87" s="23">
        <f>IF(OR($A87="",$M87="",$I87=""),"",IFERROR($M87*$I87,""))</f>
        <v/>
      </c>
      <c r="O87" s="24">
        <f>IF(OR($A87="",$F87=""),"",IFERROR($F87-Assumptions!$I$5,""))</f>
        <v/>
      </c>
      <c r="P87" s="25">
        <f>IF($A87="","",IF(AND(ISNUMBER($E87),ISNUMBER($F87),ISNUMBER($L87),ISNUMBER($M87),ISNUMBER($I87)),"Yes","No"))</f>
        <v/>
      </c>
      <c r="Q87" s="26">
        <f>IF($A87="","",IF($E87="","Review: enter current premium",IF($F87="","Review: enter renewal date",IF($D87="","Review: select line",IF($H87="","Review: select adjustment basis",IF(AND($H87="Manual",$G87=""),"Review: enter manual change",IF($I87="","Review: enter retention likelihood",IF($L87="","Review: check line assumption",IF(OR($K87="Renewed",$K87="Lost"),"",IF($O87&lt;0,"Review: renewal date passed",IF($L87&gt;=Assumptions!$I$8,"Review: large increase",IF($O87&lt;=Assumptions!$I$7,"Review: due soon",""))))))))))))</f>
        <v/>
      </c>
      <c r="R87" s="18" t="n"/>
    </row>
    <row r="88">
      <c r="A88" s="17" t="n"/>
      <c r="B88" s="18" t="n"/>
      <c r="C88" s="17" t="n"/>
      <c r="D88" s="17" t="n"/>
      <c r="E88" s="19" t="n"/>
      <c r="F88" s="20" t="n"/>
      <c r="G88" s="21" t="n"/>
      <c r="H88" s="17" t="n"/>
      <c r="I88" s="21" t="n"/>
      <c r="J88" s="17" t="n"/>
      <c r="K88" s="17" t="n"/>
      <c r="L88" s="27">
        <f>IF($A88="","",IF($H88="Manual",IF($G88="","",$G88),IF($H88="Default by Line",IFERROR(VLOOKUP($D88,Assumptions!$A$5:$B$10,2,FALSE),""),"")))</f>
        <v/>
      </c>
      <c r="M88" s="28">
        <f>IF(OR($A88="",$E88="",$L88=""),"",IFERROR($E88*(1+$L88),""))</f>
        <v/>
      </c>
      <c r="N88" s="28">
        <f>IF(OR($A88="",$M88="",$I88=""),"",IFERROR($M88*$I88,""))</f>
        <v/>
      </c>
      <c r="O88" s="29">
        <f>IF(OR($A88="",$F88=""),"",IFERROR($F88-Assumptions!$I$5,""))</f>
        <v/>
      </c>
      <c r="P88" s="30">
        <f>IF($A88="","",IF(AND(ISNUMBER($E88),ISNUMBER($F88),ISNUMBER($L88),ISNUMBER($M88),ISNUMBER($I88)),"Yes","No"))</f>
        <v/>
      </c>
      <c r="Q88" s="31">
        <f>IF($A88="","",IF($E88="","Review: enter current premium",IF($F88="","Review: enter renewal date",IF($D88="","Review: select line",IF($H88="","Review: select adjustment basis",IF(AND($H88="Manual",$G88=""),"Review: enter manual change",IF($I88="","Review: enter retention likelihood",IF($L88="","Review: check line assumption",IF(OR($K88="Renewed",$K88="Lost"),"",IF($O88&lt;0,"Review: renewal date passed",IF($L88&gt;=Assumptions!$I$8,"Review: large increase",IF($O88&lt;=Assumptions!$I$7,"Review: due soon",""))))))))))))</f>
        <v/>
      </c>
      <c r="R88" s="18" t="n"/>
    </row>
    <row r="89">
      <c r="A89" s="17" t="n"/>
      <c r="B89" s="18" t="n"/>
      <c r="C89" s="17" t="n"/>
      <c r="D89" s="17" t="n"/>
      <c r="E89" s="19" t="n"/>
      <c r="F89" s="20" t="n"/>
      <c r="G89" s="21" t="n"/>
      <c r="H89" s="17" t="n"/>
      <c r="I89" s="21" t="n"/>
      <c r="J89" s="17" t="n"/>
      <c r="K89" s="17" t="n"/>
      <c r="L89" s="22">
        <f>IF($A89="","",IF($H89="Manual",IF($G89="","",$G89),IF($H89="Default by Line",IFERROR(VLOOKUP($D89,Assumptions!$A$5:$B$10,2,FALSE),""),"")))</f>
        <v/>
      </c>
      <c r="M89" s="23">
        <f>IF(OR($A89="",$E89="",$L89=""),"",IFERROR($E89*(1+$L89),""))</f>
        <v/>
      </c>
      <c r="N89" s="23">
        <f>IF(OR($A89="",$M89="",$I89=""),"",IFERROR($M89*$I89,""))</f>
        <v/>
      </c>
      <c r="O89" s="24">
        <f>IF(OR($A89="",$F89=""),"",IFERROR($F89-Assumptions!$I$5,""))</f>
        <v/>
      </c>
      <c r="P89" s="25">
        <f>IF($A89="","",IF(AND(ISNUMBER($E89),ISNUMBER($F89),ISNUMBER($L89),ISNUMBER($M89),ISNUMBER($I89)),"Yes","No"))</f>
        <v/>
      </c>
      <c r="Q89" s="26">
        <f>IF($A89="","",IF($E89="","Review: enter current premium",IF($F89="","Review: enter renewal date",IF($D89="","Review: select line",IF($H89="","Review: select adjustment basis",IF(AND($H89="Manual",$G89=""),"Review: enter manual change",IF($I89="","Review: enter retention likelihood",IF($L89="","Review: check line assumption",IF(OR($K89="Renewed",$K89="Lost"),"",IF($O89&lt;0,"Review: renewal date passed",IF($L89&gt;=Assumptions!$I$8,"Review: large increase",IF($O89&lt;=Assumptions!$I$7,"Review: due soon",""))))))))))))</f>
        <v/>
      </c>
      <c r="R89" s="18" t="n"/>
    </row>
    <row r="90">
      <c r="A90" s="17" t="n"/>
      <c r="B90" s="18" t="n"/>
      <c r="C90" s="17" t="n"/>
      <c r="D90" s="17" t="n"/>
      <c r="E90" s="19" t="n"/>
      <c r="F90" s="20" t="n"/>
      <c r="G90" s="21" t="n"/>
      <c r="H90" s="17" t="n"/>
      <c r="I90" s="21" t="n"/>
      <c r="J90" s="17" t="n"/>
      <c r="K90" s="17" t="n"/>
      <c r="L90" s="27">
        <f>IF($A90="","",IF($H90="Manual",IF($G90="","",$G90),IF($H90="Default by Line",IFERROR(VLOOKUP($D90,Assumptions!$A$5:$B$10,2,FALSE),""),"")))</f>
        <v/>
      </c>
      <c r="M90" s="28">
        <f>IF(OR($A90="",$E90="",$L90=""),"",IFERROR($E90*(1+$L90),""))</f>
        <v/>
      </c>
      <c r="N90" s="28">
        <f>IF(OR($A90="",$M90="",$I90=""),"",IFERROR($M90*$I90,""))</f>
        <v/>
      </c>
      <c r="O90" s="29">
        <f>IF(OR($A90="",$F90=""),"",IFERROR($F90-Assumptions!$I$5,""))</f>
        <v/>
      </c>
      <c r="P90" s="30">
        <f>IF($A90="","",IF(AND(ISNUMBER($E90),ISNUMBER($F90),ISNUMBER($L90),ISNUMBER($M90),ISNUMBER($I90)),"Yes","No"))</f>
        <v/>
      </c>
      <c r="Q90" s="31">
        <f>IF($A90="","",IF($E90="","Review: enter current premium",IF($F90="","Review: enter renewal date",IF($D90="","Review: select line",IF($H90="","Review: select adjustment basis",IF(AND($H90="Manual",$G90=""),"Review: enter manual change",IF($I90="","Review: enter retention likelihood",IF($L90="","Review: check line assumption",IF(OR($K90="Renewed",$K90="Lost"),"",IF($O90&lt;0,"Review: renewal date passed",IF($L90&gt;=Assumptions!$I$8,"Review: large increase",IF($O90&lt;=Assumptions!$I$7,"Review: due soon",""))))))))))))</f>
        <v/>
      </c>
      <c r="R90" s="18" t="n"/>
    </row>
    <row r="91">
      <c r="A91" s="17" t="n"/>
      <c r="B91" s="18" t="n"/>
      <c r="C91" s="17" t="n"/>
      <c r="D91" s="17" t="n"/>
      <c r="E91" s="19" t="n"/>
      <c r="F91" s="20" t="n"/>
      <c r="G91" s="21" t="n"/>
      <c r="H91" s="17" t="n"/>
      <c r="I91" s="21" t="n"/>
      <c r="J91" s="17" t="n"/>
      <c r="K91" s="17" t="n"/>
      <c r="L91" s="22">
        <f>IF($A91="","",IF($H91="Manual",IF($G91="","",$G91),IF($H91="Default by Line",IFERROR(VLOOKUP($D91,Assumptions!$A$5:$B$10,2,FALSE),""),"")))</f>
        <v/>
      </c>
      <c r="M91" s="23">
        <f>IF(OR($A91="",$E91="",$L91=""),"",IFERROR($E91*(1+$L91),""))</f>
        <v/>
      </c>
      <c r="N91" s="23">
        <f>IF(OR($A91="",$M91="",$I91=""),"",IFERROR($M91*$I91,""))</f>
        <v/>
      </c>
      <c r="O91" s="24">
        <f>IF(OR($A91="",$F91=""),"",IFERROR($F91-Assumptions!$I$5,""))</f>
        <v/>
      </c>
      <c r="P91" s="25">
        <f>IF($A91="","",IF(AND(ISNUMBER($E91),ISNUMBER($F91),ISNUMBER($L91),ISNUMBER($M91),ISNUMBER($I91)),"Yes","No"))</f>
        <v/>
      </c>
      <c r="Q91" s="26">
        <f>IF($A91="","",IF($E91="","Review: enter current premium",IF($F91="","Review: enter renewal date",IF($D91="","Review: select line",IF($H91="","Review: select adjustment basis",IF(AND($H91="Manual",$G91=""),"Review: enter manual change",IF($I91="","Review: enter retention likelihood",IF($L91="","Review: check line assumption",IF(OR($K91="Renewed",$K91="Lost"),"",IF($O91&lt;0,"Review: renewal date passed",IF($L91&gt;=Assumptions!$I$8,"Review: large increase",IF($O91&lt;=Assumptions!$I$7,"Review: due soon",""))))))))))))</f>
        <v/>
      </c>
      <c r="R91" s="18" t="n"/>
    </row>
    <row r="92">
      <c r="A92" s="17" t="n"/>
      <c r="B92" s="18" t="n"/>
      <c r="C92" s="17" t="n"/>
      <c r="D92" s="17" t="n"/>
      <c r="E92" s="19" t="n"/>
      <c r="F92" s="20" t="n"/>
      <c r="G92" s="21" t="n"/>
      <c r="H92" s="17" t="n"/>
      <c r="I92" s="21" t="n"/>
      <c r="J92" s="17" t="n"/>
      <c r="K92" s="17" t="n"/>
      <c r="L92" s="27">
        <f>IF($A92="","",IF($H92="Manual",IF($G92="","",$G92),IF($H92="Default by Line",IFERROR(VLOOKUP($D92,Assumptions!$A$5:$B$10,2,FALSE),""),"")))</f>
        <v/>
      </c>
      <c r="M92" s="28">
        <f>IF(OR($A92="",$E92="",$L92=""),"",IFERROR($E92*(1+$L92),""))</f>
        <v/>
      </c>
      <c r="N92" s="28">
        <f>IF(OR($A92="",$M92="",$I92=""),"",IFERROR($M92*$I92,""))</f>
        <v/>
      </c>
      <c r="O92" s="29">
        <f>IF(OR($A92="",$F92=""),"",IFERROR($F92-Assumptions!$I$5,""))</f>
        <v/>
      </c>
      <c r="P92" s="30">
        <f>IF($A92="","",IF(AND(ISNUMBER($E92),ISNUMBER($F92),ISNUMBER($L92),ISNUMBER($M92),ISNUMBER($I92)),"Yes","No"))</f>
        <v/>
      </c>
      <c r="Q92" s="31">
        <f>IF($A92="","",IF($E92="","Review: enter current premium",IF($F92="","Review: enter renewal date",IF($D92="","Review: select line",IF($H92="","Review: select adjustment basis",IF(AND($H92="Manual",$G92=""),"Review: enter manual change",IF($I92="","Review: enter retention likelihood",IF($L92="","Review: check line assumption",IF(OR($K92="Renewed",$K92="Lost"),"",IF($O92&lt;0,"Review: renewal date passed",IF($L92&gt;=Assumptions!$I$8,"Review: large increase",IF($O92&lt;=Assumptions!$I$7,"Review: due soon",""))))))))))))</f>
        <v/>
      </c>
      <c r="R92" s="18" t="n"/>
    </row>
    <row r="93">
      <c r="A93" s="17" t="n"/>
      <c r="B93" s="18" t="n"/>
      <c r="C93" s="17" t="n"/>
      <c r="D93" s="17" t="n"/>
      <c r="E93" s="19" t="n"/>
      <c r="F93" s="20" t="n"/>
      <c r="G93" s="21" t="n"/>
      <c r="H93" s="17" t="n"/>
      <c r="I93" s="21" t="n"/>
      <c r="J93" s="17" t="n"/>
      <c r="K93" s="17" t="n"/>
      <c r="L93" s="22">
        <f>IF($A93="","",IF($H93="Manual",IF($G93="","",$G93),IF($H93="Default by Line",IFERROR(VLOOKUP($D93,Assumptions!$A$5:$B$10,2,FALSE),""),"")))</f>
        <v/>
      </c>
      <c r="M93" s="23">
        <f>IF(OR($A93="",$E93="",$L93=""),"",IFERROR($E93*(1+$L93),""))</f>
        <v/>
      </c>
      <c r="N93" s="23">
        <f>IF(OR($A93="",$M93="",$I93=""),"",IFERROR($M93*$I93,""))</f>
        <v/>
      </c>
      <c r="O93" s="24">
        <f>IF(OR($A93="",$F93=""),"",IFERROR($F93-Assumptions!$I$5,""))</f>
        <v/>
      </c>
      <c r="P93" s="25">
        <f>IF($A93="","",IF(AND(ISNUMBER($E93),ISNUMBER($F93),ISNUMBER($L93),ISNUMBER($M93),ISNUMBER($I93)),"Yes","No"))</f>
        <v/>
      </c>
      <c r="Q93" s="26">
        <f>IF($A93="","",IF($E93="","Review: enter current premium",IF($F93="","Review: enter renewal date",IF($D93="","Review: select line",IF($H93="","Review: select adjustment basis",IF(AND($H93="Manual",$G93=""),"Review: enter manual change",IF($I93="","Review: enter retention likelihood",IF($L93="","Review: check line assumption",IF(OR($K93="Renewed",$K93="Lost"),"",IF($O93&lt;0,"Review: renewal date passed",IF($L93&gt;=Assumptions!$I$8,"Review: large increase",IF($O93&lt;=Assumptions!$I$7,"Review: due soon",""))))))))))))</f>
        <v/>
      </c>
      <c r="R93" s="18" t="n"/>
    </row>
    <row r="94">
      <c r="A94" s="17" t="n"/>
      <c r="B94" s="18" t="n"/>
      <c r="C94" s="17" t="n"/>
      <c r="D94" s="17" t="n"/>
      <c r="E94" s="19" t="n"/>
      <c r="F94" s="20" t="n"/>
      <c r="G94" s="21" t="n"/>
      <c r="H94" s="17" t="n"/>
      <c r="I94" s="21" t="n"/>
      <c r="J94" s="17" t="n"/>
      <c r="K94" s="17" t="n"/>
      <c r="L94" s="27">
        <f>IF($A94="","",IF($H94="Manual",IF($G94="","",$G94),IF($H94="Default by Line",IFERROR(VLOOKUP($D94,Assumptions!$A$5:$B$10,2,FALSE),""),"")))</f>
        <v/>
      </c>
      <c r="M94" s="28">
        <f>IF(OR($A94="",$E94="",$L94=""),"",IFERROR($E94*(1+$L94),""))</f>
        <v/>
      </c>
      <c r="N94" s="28">
        <f>IF(OR($A94="",$M94="",$I94=""),"",IFERROR($M94*$I94,""))</f>
        <v/>
      </c>
      <c r="O94" s="29">
        <f>IF(OR($A94="",$F94=""),"",IFERROR($F94-Assumptions!$I$5,""))</f>
        <v/>
      </c>
      <c r="P94" s="30">
        <f>IF($A94="","",IF(AND(ISNUMBER($E94),ISNUMBER($F94),ISNUMBER($L94),ISNUMBER($M94),ISNUMBER($I94)),"Yes","No"))</f>
        <v/>
      </c>
      <c r="Q94" s="31">
        <f>IF($A94="","",IF($E94="","Review: enter current premium",IF($F94="","Review: enter renewal date",IF($D94="","Review: select line",IF($H94="","Review: select adjustment basis",IF(AND($H94="Manual",$G94=""),"Review: enter manual change",IF($I94="","Review: enter retention likelihood",IF($L94="","Review: check line assumption",IF(OR($K94="Renewed",$K94="Lost"),"",IF($O94&lt;0,"Review: renewal date passed",IF($L94&gt;=Assumptions!$I$8,"Review: large increase",IF($O94&lt;=Assumptions!$I$7,"Review: due soon",""))))))))))))</f>
        <v/>
      </c>
      <c r="R94" s="18" t="n"/>
    </row>
    <row r="95">
      <c r="A95" s="17" t="n"/>
      <c r="B95" s="18" t="n"/>
      <c r="C95" s="17" t="n"/>
      <c r="D95" s="17" t="n"/>
      <c r="E95" s="19" t="n"/>
      <c r="F95" s="20" t="n"/>
      <c r="G95" s="21" t="n"/>
      <c r="H95" s="17" t="n"/>
      <c r="I95" s="21" t="n"/>
      <c r="J95" s="17" t="n"/>
      <c r="K95" s="17" t="n"/>
      <c r="L95" s="22">
        <f>IF($A95="","",IF($H95="Manual",IF($G95="","",$G95),IF($H95="Default by Line",IFERROR(VLOOKUP($D95,Assumptions!$A$5:$B$10,2,FALSE),""),"")))</f>
        <v/>
      </c>
      <c r="M95" s="23">
        <f>IF(OR($A95="",$E95="",$L95=""),"",IFERROR($E95*(1+$L95),""))</f>
        <v/>
      </c>
      <c r="N95" s="23">
        <f>IF(OR($A95="",$M95="",$I95=""),"",IFERROR($M95*$I95,""))</f>
        <v/>
      </c>
      <c r="O95" s="24">
        <f>IF(OR($A95="",$F95=""),"",IFERROR($F95-Assumptions!$I$5,""))</f>
        <v/>
      </c>
      <c r="P95" s="25">
        <f>IF($A95="","",IF(AND(ISNUMBER($E95),ISNUMBER($F95),ISNUMBER($L95),ISNUMBER($M95),ISNUMBER($I95)),"Yes","No"))</f>
        <v/>
      </c>
      <c r="Q95" s="26">
        <f>IF($A95="","",IF($E95="","Review: enter current premium",IF($F95="","Review: enter renewal date",IF($D95="","Review: select line",IF($H95="","Review: select adjustment basis",IF(AND($H95="Manual",$G95=""),"Review: enter manual change",IF($I95="","Review: enter retention likelihood",IF($L95="","Review: check line assumption",IF(OR($K95="Renewed",$K95="Lost"),"",IF($O95&lt;0,"Review: renewal date passed",IF($L95&gt;=Assumptions!$I$8,"Review: large increase",IF($O95&lt;=Assumptions!$I$7,"Review: due soon",""))))))))))))</f>
        <v/>
      </c>
      <c r="R95" s="18" t="n"/>
    </row>
    <row r="96">
      <c r="A96" s="17" t="n"/>
      <c r="B96" s="18" t="n"/>
      <c r="C96" s="17" t="n"/>
      <c r="D96" s="17" t="n"/>
      <c r="E96" s="19" t="n"/>
      <c r="F96" s="20" t="n"/>
      <c r="G96" s="21" t="n"/>
      <c r="H96" s="17" t="n"/>
      <c r="I96" s="21" t="n"/>
      <c r="J96" s="17" t="n"/>
      <c r="K96" s="17" t="n"/>
      <c r="L96" s="27">
        <f>IF($A96="","",IF($H96="Manual",IF($G96="","",$G96),IF($H96="Default by Line",IFERROR(VLOOKUP($D96,Assumptions!$A$5:$B$10,2,FALSE),""),"")))</f>
        <v/>
      </c>
      <c r="M96" s="28">
        <f>IF(OR($A96="",$E96="",$L96=""),"",IFERROR($E96*(1+$L96),""))</f>
        <v/>
      </c>
      <c r="N96" s="28">
        <f>IF(OR($A96="",$M96="",$I96=""),"",IFERROR($M96*$I96,""))</f>
        <v/>
      </c>
      <c r="O96" s="29">
        <f>IF(OR($A96="",$F96=""),"",IFERROR($F96-Assumptions!$I$5,""))</f>
        <v/>
      </c>
      <c r="P96" s="30">
        <f>IF($A96="","",IF(AND(ISNUMBER($E96),ISNUMBER($F96),ISNUMBER($L96),ISNUMBER($M96),ISNUMBER($I96)),"Yes","No"))</f>
        <v/>
      </c>
      <c r="Q96" s="31">
        <f>IF($A96="","",IF($E96="","Review: enter current premium",IF($F96="","Review: enter renewal date",IF($D96="","Review: select line",IF($H96="","Review: select adjustment basis",IF(AND($H96="Manual",$G96=""),"Review: enter manual change",IF($I96="","Review: enter retention likelihood",IF($L96="","Review: check line assumption",IF(OR($K96="Renewed",$K96="Lost"),"",IF($O96&lt;0,"Review: renewal date passed",IF($L96&gt;=Assumptions!$I$8,"Review: large increase",IF($O96&lt;=Assumptions!$I$7,"Review: due soon",""))))))))))))</f>
        <v/>
      </c>
      <c r="R96" s="18" t="n"/>
    </row>
    <row r="97">
      <c r="A97" s="17" t="n"/>
      <c r="B97" s="18" t="n"/>
      <c r="C97" s="17" t="n"/>
      <c r="D97" s="17" t="n"/>
      <c r="E97" s="19" t="n"/>
      <c r="F97" s="20" t="n"/>
      <c r="G97" s="21" t="n"/>
      <c r="H97" s="17" t="n"/>
      <c r="I97" s="21" t="n"/>
      <c r="J97" s="17" t="n"/>
      <c r="K97" s="17" t="n"/>
      <c r="L97" s="22">
        <f>IF($A97="","",IF($H97="Manual",IF($G97="","",$G97),IF($H97="Default by Line",IFERROR(VLOOKUP($D97,Assumptions!$A$5:$B$10,2,FALSE),""),"")))</f>
        <v/>
      </c>
      <c r="M97" s="23">
        <f>IF(OR($A97="",$E97="",$L97=""),"",IFERROR($E97*(1+$L97),""))</f>
        <v/>
      </c>
      <c r="N97" s="23">
        <f>IF(OR($A97="",$M97="",$I97=""),"",IFERROR($M97*$I97,""))</f>
        <v/>
      </c>
      <c r="O97" s="24">
        <f>IF(OR($A97="",$F97=""),"",IFERROR($F97-Assumptions!$I$5,""))</f>
        <v/>
      </c>
      <c r="P97" s="25">
        <f>IF($A97="","",IF(AND(ISNUMBER($E97),ISNUMBER($F97),ISNUMBER($L97),ISNUMBER($M97),ISNUMBER($I97)),"Yes","No"))</f>
        <v/>
      </c>
      <c r="Q97" s="26">
        <f>IF($A97="","",IF($E97="","Review: enter current premium",IF($F97="","Review: enter renewal date",IF($D97="","Review: select line",IF($H97="","Review: select adjustment basis",IF(AND($H97="Manual",$G97=""),"Review: enter manual change",IF($I97="","Review: enter retention likelihood",IF($L97="","Review: check line assumption",IF(OR($K97="Renewed",$K97="Lost"),"",IF($O97&lt;0,"Review: renewal date passed",IF($L97&gt;=Assumptions!$I$8,"Review: large increase",IF($O97&lt;=Assumptions!$I$7,"Review: due soon",""))))))))))))</f>
        <v/>
      </c>
      <c r="R97" s="18" t="n"/>
    </row>
    <row r="98">
      <c r="A98" s="17" t="n"/>
      <c r="B98" s="18" t="n"/>
      <c r="C98" s="17" t="n"/>
      <c r="D98" s="17" t="n"/>
      <c r="E98" s="19" t="n"/>
      <c r="F98" s="20" t="n"/>
      <c r="G98" s="21" t="n"/>
      <c r="H98" s="17" t="n"/>
      <c r="I98" s="21" t="n"/>
      <c r="J98" s="17" t="n"/>
      <c r="K98" s="17" t="n"/>
      <c r="L98" s="27">
        <f>IF($A98="","",IF($H98="Manual",IF($G98="","",$G98),IF($H98="Default by Line",IFERROR(VLOOKUP($D98,Assumptions!$A$5:$B$10,2,FALSE),""),"")))</f>
        <v/>
      </c>
      <c r="M98" s="28">
        <f>IF(OR($A98="",$E98="",$L98=""),"",IFERROR($E98*(1+$L98),""))</f>
        <v/>
      </c>
      <c r="N98" s="28">
        <f>IF(OR($A98="",$M98="",$I98=""),"",IFERROR($M98*$I98,""))</f>
        <v/>
      </c>
      <c r="O98" s="29">
        <f>IF(OR($A98="",$F98=""),"",IFERROR($F98-Assumptions!$I$5,""))</f>
        <v/>
      </c>
      <c r="P98" s="30">
        <f>IF($A98="","",IF(AND(ISNUMBER($E98),ISNUMBER($F98),ISNUMBER($L98),ISNUMBER($M98),ISNUMBER($I98)),"Yes","No"))</f>
        <v/>
      </c>
      <c r="Q98" s="31">
        <f>IF($A98="","",IF($E98="","Review: enter current premium",IF($F98="","Review: enter renewal date",IF($D98="","Review: select line",IF($H98="","Review: select adjustment basis",IF(AND($H98="Manual",$G98=""),"Review: enter manual change",IF($I98="","Review: enter retention likelihood",IF($L98="","Review: check line assumption",IF(OR($K98="Renewed",$K98="Lost"),"",IF($O98&lt;0,"Review: renewal date passed",IF($L98&gt;=Assumptions!$I$8,"Review: large increase",IF($O98&lt;=Assumptions!$I$7,"Review: due soon",""))))))))))))</f>
        <v/>
      </c>
      <c r="R98" s="18" t="n"/>
    </row>
    <row r="99">
      <c r="A99" s="17" t="n"/>
      <c r="B99" s="18" t="n"/>
      <c r="C99" s="17" t="n"/>
      <c r="D99" s="17" t="n"/>
      <c r="E99" s="19" t="n"/>
      <c r="F99" s="20" t="n"/>
      <c r="G99" s="21" t="n"/>
      <c r="H99" s="17" t="n"/>
      <c r="I99" s="21" t="n"/>
      <c r="J99" s="17" t="n"/>
      <c r="K99" s="17" t="n"/>
      <c r="L99" s="22">
        <f>IF($A99="","",IF($H99="Manual",IF($G99="","",$G99),IF($H99="Default by Line",IFERROR(VLOOKUP($D99,Assumptions!$A$5:$B$10,2,FALSE),""),"")))</f>
        <v/>
      </c>
      <c r="M99" s="23">
        <f>IF(OR($A99="",$E99="",$L99=""),"",IFERROR($E99*(1+$L99),""))</f>
        <v/>
      </c>
      <c r="N99" s="23">
        <f>IF(OR($A99="",$M99="",$I99=""),"",IFERROR($M99*$I99,""))</f>
        <v/>
      </c>
      <c r="O99" s="24">
        <f>IF(OR($A99="",$F99=""),"",IFERROR($F99-Assumptions!$I$5,""))</f>
        <v/>
      </c>
      <c r="P99" s="25">
        <f>IF($A99="","",IF(AND(ISNUMBER($E99),ISNUMBER($F99),ISNUMBER($L99),ISNUMBER($M99),ISNUMBER($I99)),"Yes","No"))</f>
        <v/>
      </c>
      <c r="Q99" s="26">
        <f>IF($A99="","",IF($E99="","Review: enter current premium",IF($F99="","Review: enter renewal date",IF($D99="","Review: select line",IF($H99="","Review: select adjustment basis",IF(AND($H99="Manual",$G99=""),"Review: enter manual change",IF($I99="","Review: enter retention likelihood",IF($L99="","Review: check line assumption",IF(OR($K99="Renewed",$K99="Lost"),"",IF($O99&lt;0,"Review: renewal date passed",IF($L99&gt;=Assumptions!$I$8,"Review: large increase",IF($O99&lt;=Assumptions!$I$7,"Review: due soon",""))))))))))))</f>
        <v/>
      </c>
      <c r="R99" s="18" t="n"/>
    </row>
    <row r="100">
      <c r="A100" s="17" t="n"/>
      <c r="B100" s="18" t="n"/>
      <c r="C100" s="17" t="n"/>
      <c r="D100" s="17" t="n"/>
      <c r="E100" s="19" t="n"/>
      <c r="F100" s="20" t="n"/>
      <c r="G100" s="21" t="n"/>
      <c r="H100" s="17" t="n"/>
      <c r="I100" s="21" t="n"/>
      <c r="J100" s="17" t="n"/>
      <c r="K100" s="17" t="n"/>
      <c r="L100" s="27">
        <f>IF($A100="","",IF($H100="Manual",IF($G100="","",$G100),IF($H100="Default by Line",IFERROR(VLOOKUP($D100,Assumptions!$A$5:$B$10,2,FALSE),""),"")))</f>
        <v/>
      </c>
      <c r="M100" s="28">
        <f>IF(OR($A100="",$E100="",$L100=""),"",IFERROR($E100*(1+$L100),""))</f>
        <v/>
      </c>
      <c r="N100" s="28">
        <f>IF(OR($A100="",$M100="",$I100=""),"",IFERROR($M100*$I100,""))</f>
        <v/>
      </c>
      <c r="O100" s="29">
        <f>IF(OR($A100="",$F100=""),"",IFERROR($F100-Assumptions!$I$5,""))</f>
        <v/>
      </c>
      <c r="P100" s="30">
        <f>IF($A100="","",IF(AND(ISNUMBER($E100),ISNUMBER($F100),ISNUMBER($L100),ISNUMBER($M100),ISNUMBER($I100)),"Yes","No"))</f>
        <v/>
      </c>
      <c r="Q100" s="31">
        <f>IF($A100="","",IF($E100="","Review: enter current premium",IF($F100="","Review: enter renewal date",IF($D100="","Review: select line",IF($H100="","Review: select adjustment basis",IF(AND($H100="Manual",$G100=""),"Review: enter manual change",IF($I100="","Review: enter retention likelihood",IF($L100="","Review: check line assumption",IF(OR($K100="Renewed",$K100="Lost"),"",IF($O100&lt;0,"Review: renewal date passed",IF($L100&gt;=Assumptions!$I$8,"Review: large increase",IF($O100&lt;=Assumptions!$I$7,"Review: due soon",""))))))))))))</f>
        <v/>
      </c>
      <c r="R100" s="18" t="n"/>
    </row>
    <row r="101">
      <c r="A101" s="17" t="n"/>
      <c r="B101" s="18" t="n"/>
      <c r="C101" s="17" t="n"/>
      <c r="D101" s="17" t="n"/>
      <c r="E101" s="19" t="n"/>
      <c r="F101" s="20" t="n"/>
      <c r="G101" s="21" t="n"/>
      <c r="H101" s="17" t="n"/>
      <c r="I101" s="21" t="n"/>
      <c r="J101" s="17" t="n"/>
      <c r="K101" s="17" t="n"/>
      <c r="L101" s="22">
        <f>IF($A101="","",IF($H101="Manual",IF($G101="","",$G101),IF($H101="Default by Line",IFERROR(VLOOKUP($D101,Assumptions!$A$5:$B$10,2,FALSE),""),"")))</f>
        <v/>
      </c>
      <c r="M101" s="23">
        <f>IF(OR($A101="",$E101="",$L101=""),"",IFERROR($E101*(1+$L101),""))</f>
        <v/>
      </c>
      <c r="N101" s="23">
        <f>IF(OR($A101="",$M101="",$I101=""),"",IFERROR($M101*$I101,""))</f>
        <v/>
      </c>
      <c r="O101" s="24">
        <f>IF(OR($A101="",$F101=""),"",IFERROR($F101-Assumptions!$I$5,""))</f>
        <v/>
      </c>
      <c r="P101" s="25">
        <f>IF($A101="","",IF(AND(ISNUMBER($E101),ISNUMBER($F101),ISNUMBER($L101),ISNUMBER($M101),ISNUMBER($I101)),"Yes","No"))</f>
        <v/>
      </c>
      <c r="Q101" s="26">
        <f>IF($A101="","",IF($E101="","Review: enter current premium",IF($F101="","Review: enter renewal date",IF($D101="","Review: select line",IF($H101="","Review: select adjustment basis",IF(AND($H101="Manual",$G101=""),"Review: enter manual change",IF($I101="","Review: enter retention likelihood",IF($L101="","Review: check line assumption",IF(OR($K101="Renewed",$K101="Lost"),"",IF($O101&lt;0,"Review: renewal date passed",IF($L101&gt;=Assumptions!$I$8,"Review: large increase",IF($O101&lt;=Assumptions!$I$7,"Review: due soon",""))))))))))))</f>
        <v/>
      </c>
      <c r="R101" s="18" t="n"/>
    </row>
    <row r="102">
      <c r="A102" s="17" t="n"/>
      <c r="B102" s="18" t="n"/>
      <c r="C102" s="17" t="n"/>
      <c r="D102" s="17" t="n"/>
      <c r="E102" s="19" t="n"/>
      <c r="F102" s="20" t="n"/>
      <c r="G102" s="21" t="n"/>
      <c r="H102" s="17" t="n"/>
      <c r="I102" s="21" t="n"/>
      <c r="J102" s="17" t="n"/>
      <c r="K102" s="17" t="n"/>
      <c r="L102" s="27">
        <f>IF($A102="","",IF($H102="Manual",IF($G102="","",$G102),IF($H102="Default by Line",IFERROR(VLOOKUP($D102,Assumptions!$A$5:$B$10,2,FALSE),""),"")))</f>
        <v/>
      </c>
      <c r="M102" s="28">
        <f>IF(OR($A102="",$E102="",$L102=""),"",IFERROR($E102*(1+$L102),""))</f>
        <v/>
      </c>
      <c r="N102" s="28">
        <f>IF(OR($A102="",$M102="",$I102=""),"",IFERROR($M102*$I102,""))</f>
        <v/>
      </c>
      <c r="O102" s="29">
        <f>IF(OR($A102="",$F102=""),"",IFERROR($F102-Assumptions!$I$5,""))</f>
        <v/>
      </c>
      <c r="P102" s="30">
        <f>IF($A102="","",IF(AND(ISNUMBER($E102),ISNUMBER($F102),ISNUMBER($L102),ISNUMBER($M102),ISNUMBER($I102)),"Yes","No"))</f>
        <v/>
      </c>
      <c r="Q102" s="31">
        <f>IF($A102="","",IF($E102="","Review: enter current premium",IF($F102="","Review: enter renewal date",IF($D102="","Review: select line",IF($H102="","Review: select adjustment basis",IF(AND($H102="Manual",$G102=""),"Review: enter manual change",IF($I102="","Review: enter retention likelihood",IF($L102="","Review: check line assumption",IF(OR($K102="Renewed",$K102="Lost"),"",IF($O102&lt;0,"Review: renewal date passed",IF($L102&gt;=Assumptions!$I$8,"Review: large increase",IF($O102&lt;=Assumptions!$I$7,"Review: due soon",""))))))))))))</f>
        <v/>
      </c>
      <c r="R102" s="18" t="n"/>
    </row>
    <row r="103">
      <c r="A103" s="17" t="n"/>
      <c r="B103" s="18" t="n"/>
      <c r="C103" s="17" t="n"/>
      <c r="D103" s="17" t="n"/>
      <c r="E103" s="19" t="n"/>
      <c r="F103" s="20" t="n"/>
      <c r="G103" s="21" t="n"/>
      <c r="H103" s="17" t="n"/>
      <c r="I103" s="21" t="n"/>
      <c r="J103" s="17" t="n"/>
      <c r="K103" s="17" t="n"/>
      <c r="L103" s="22">
        <f>IF($A103="","",IF($H103="Manual",IF($G103="","",$G103),IF($H103="Default by Line",IFERROR(VLOOKUP($D103,Assumptions!$A$5:$B$10,2,FALSE),""),"")))</f>
        <v/>
      </c>
      <c r="M103" s="23">
        <f>IF(OR($A103="",$E103="",$L103=""),"",IFERROR($E103*(1+$L103),""))</f>
        <v/>
      </c>
      <c r="N103" s="23">
        <f>IF(OR($A103="",$M103="",$I103=""),"",IFERROR($M103*$I103,""))</f>
        <v/>
      </c>
      <c r="O103" s="24">
        <f>IF(OR($A103="",$F103=""),"",IFERROR($F103-Assumptions!$I$5,""))</f>
        <v/>
      </c>
      <c r="P103" s="25">
        <f>IF($A103="","",IF(AND(ISNUMBER($E103),ISNUMBER($F103),ISNUMBER($L103),ISNUMBER($M103),ISNUMBER($I103)),"Yes","No"))</f>
        <v/>
      </c>
      <c r="Q103" s="26">
        <f>IF($A103="","",IF($E103="","Review: enter current premium",IF($F103="","Review: enter renewal date",IF($D103="","Review: select line",IF($H103="","Review: select adjustment basis",IF(AND($H103="Manual",$G103=""),"Review: enter manual change",IF($I103="","Review: enter retention likelihood",IF($L103="","Review: check line assumption",IF(OR($K103="Renewed",$K103="Lost"),"",IF($O103&lt;0,"Review: renewal date passed",IF($L103&gt;=Assumptions!$I$8,"Review: large increase",IF($O103&lt;=Assumptions!$I$7,"Review: due soon",""))))))))))))</f>
        <v/>
      </c>
      <c r="R103" s="18" t="n"/>
    </row>
    <row r="104">
      <c r="A104" s="17" t="n"/>
      <c r="B104" s="18" t="n"/>
      <c r="C104" s="17" t="n"/>
      <c r="D104" s="17" t="n"/>
      <c r="E104" s="19" t="n"/>
      <c r="F104" s="20" t="n"/>
      <c r="G104" s="21" t="n"/>
      <c r="H104" s="17" t="n"/>
      <c r="I104" s="21" t="n"/>
      <c r="J104" s="17" t="n"/>
      <c r="K104" s="17" t="n"/>
      <c r="L104" s="27">
        <f>IF($A104="","",IF($H104="Manual",IF($G104="","",$G104),IF($H104="Default by Line",IFERROR(VLOOKUP($D104,Assumptions!$A$5:$B$10,2,FALSE),""),"")))</f>
        <v/>
      </c>
      <c r="M104" s="28">
        <f>IF(OR($A104="",$E104="",$L104=""),"",IFERROR($E104*(1+$L104),""))</f>
        <v/>
      </c>
      <c r="N104" s="28">
        <f>IF(OR($A104="",$M104="",$I104=""),"",IFERROR($M104*$I104,""))</f>
        <v/>
      </c>
      <c r="O104" s="29">
        <f>IF(OR($A104="",$F104=""),"",IFERROR($F104-Assumptions!$I$5,""))</f>
        <v/>
      </c>
      <c r="P104" s="30">
        <f>IF($A104="","",IF(AND(ISNUMBER($E104),ISNUMBER($F104),ISNUMBER($L104),ISNUMBER($M104),ISNUMBER($I104)),"Yes","No"))</f>
        <v/>
      </c>
      <c r="Q104" s="31">
        <f>IF($A104="","",IF($E104="","Review: enter current premium",IF($F104="","Review: enter renewal date",IF($D104="","Review: select line",IF($H104="","Review: select adjustment basis",IF(AND($H104="Manual",$G104=""),"Review: enter manual change",IF($I104="","Review: enter retention likelihood",IF($L104="","Review: check line assumption",IF(OR($K104="Renewed",$K104="Lost"),"",IF($O104&lt;0,"Review: renewal date passed",IF($L104&gt;=Assumptions!$I$8,"Review: large increase",IF($O104&lt;=Assumptions!$I$7,"Review: due soon",""))))))))))))</f>
        <v/>
      </c>
      <c r="R104" s="18" t="n"/>
    </row>
  </sheetData>
  <autoFilter ref="A4:R104"/>
  <mergeCells count="1">
    <mergeCell ref="A1:R1"/>
  </mergeCells>
  <conditionalFormatting sqref="Q5:Q104">
    <cfRule type="expression" priority="1" dxfId="0">
      <formula>$Q5&lt;&gt;""</formula>
    </cfRule>
  </conditionalFormatting>
  <conditionalFormatting sqref="L5:L104">
    <cfRule type="expression" priority="2" dxfId="0">
      <formula>AND(ISNUMBER($L5),$L5&gt;=Assumptions!$I$8)</formula>
    </cfRule>
  </conditionalFormatting>
  <conditionalFormatting sqref="K5:K104">
    <cfRule type="expression" priority="3" dxfId="1">
      <formula>$K5="Renewed"</formula>
    </cfRule>
  </conditionalFormatting>
  <conditionalFormatting sqref="P5:P104">
    <cfRule type="expression" priority="4" dxfId="1">
      <formula>$P5="Yes"</formula>
    </cfRule>
  </conditionalFormatting>
  <dataValidations count="8">
    <dataValidation sqref="D5:D104" showDropDown="0" showInputMessage="0" showErrorMessage="0" allowBlank="0" errorTitle="Invalid line of business" error="Select a line of business from the editable Assumptions list." promptTitle="Line of business" prompt="Choose a line of business." type="list">
      <formula1>Assumptions!$A$5:$A$10</formula1>
    </dataValidation>
    <dataValidation sqref="E5:E104" showDropDown="0" showInputMessage="0" showErrorMessage="0" allowBlank="0" errorTitle="Invalid premium" error="Enter a current premium greater than $0 and within the editable maximum." type="decimal" operator="between">
      <formula1>0.01</formula1>
      <formula2>Assumptions!$I$11</formula2>
    </dataValidation>
    <dataValidation sqref="F5:F104" showDropDown="0" showInputMessage="0" showErrorMessage="0" allowBlank="0" errorTitle="Invalid renewal date" error="Enter a renewal date within the editable date limits on Assumptions." type="date" operator="between">
      <formula1>Assumptions!$I$9</formula1>
      <formula2>Assumptions!$I$10</formula2>
    </dataValidation>
    <dataValidation sqref="G5:G104" showDropDown="0" showInputMessage="0" showErrorMessage="0" allowBlank="0" errorTitle="Invalid expected change" error="Enter a percentage within the editable expected-change limits." type="decimal" operator="between">
      <formula1>Assumptions!$I$12</formula1>
      <formula2>Assumptions!$I$13</formula2>
    </dataValidation>
    <dataValidation sqref="H5:H104" showDropDown="0" showInputMessage="0" showErrorMessage="0" allowBlank="0" errorTitle="Invalid adjustment basis" error="Select an adjustment basis from the Assumptions list." type="list">
      <formula1>Assumptions!$F$5:$F$6</formula1>
    </dataValidation>
    <dataValidation sqref="I5:I104" showDropDown="0" showInputMessage="0" showErrorMessage="0" allowBlank="0" errorTitle="Invalid likelihood" error="Enter a likelihood from 0% through 100%." type="decimal" operator="between">
      <formula1>0</formula1>
      <formula2>1</formula2>
    </dataValidation>
    <dataValidation sqref="J5:J104" showDropDown="0" showInputMessage="0" showErrorMessage="0" allowBlank="0" errorTitle="Invalid owner" error="Select an owner from the editable Assumptions list." type="list">
      <formula1>Assumptions!$A$14:$A$17</formula1>
    </dataValidation>
    <dataValidation sqref="K5:K104" showDropDown="0" showInputMessage="0" showErrorMessage="0" allowBlank="0" errorTitle="Invalid status" error="Select a status from the editable Assumptions list." type="list">
      <formula1>Assumptions!$D$5:$D$10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3" customWidth="1" min="3" max="3"/>
    <col width="23" customWidth="1" min="4" max="4"/>
    <col width="3" customWidth="1" min="5" max="5"/>
    <col width="22" customWidth="1" min="6" max="6"/>
    <col width="3" customWidth="1" min="7" max="7"/>
    <col width="32" customWidth="1" min="8" max="8"/>
    <col width="19" customWidth="1" min="9" max="9"/>
  </cols>
  <sheetData>
    <row r="1" ht="30" customHeight="1">
      <c r="A1" s="1" t="inlineStr">
        <is>
          <t>Forecast Assumptions and Lists</t>
        </is>
      </c>
    </row>
    <row r="2" ht="34" customHeight="1">
      <c r="A2" s="2" t="inlineStr">
        <is>
          <t>All shaded values are editable planning inputs. Fictional defaults support the examples and are not pricing guarantees, contractual terms, or coverage recommendations.</t>
        </is>
      </c>
    </row>
    <row r="3"/>
    <row r="4">
      <c r="A4" s="9" t="inlineStr">
        <is>
          <t>Line of Business</t>
        </is>
      </c>
      <c r="B4" s="9" t="inlineStr">
        <is>
          <t>Default Change %</t>
        </is>
      </c>
      <c r="D4" s="9" t="inlineStr">
        <is>
          <t>Status</t>
        </is>
      </c>
      <c r="F4" s="9" t="inlineStr">
        <is>
          <t>Adjustment Basis</t>
        </is>
      </c>
      <c r="H4" s="9" t="inlineStr">
        <is>
          <t>Setting</t>
        </is>
      </c>
      <c r="I4" s="9" t="inlineStr">
        <is>
          <t>Value</t>
        </is>
      </c>
    </row>
    <row r="5">
      <c r="A5" s="18" t="inlineStr">
        <is>
          <t>Personal Auto</t>
        </is>
      </c>
      <c r="B5" s="32" t="n">
        <v>0.06</v>
      </c>
      <c r="D5" s="18" t="inlineStr">
        <is>
          <t>Planned</t>
        </is>
      </c>
      <c r="F5" s="18" t="inlineStr">
        <is>
          <t>Default by Line</t>
        </is>
      </c>
      <c r="H5" s="18" t="inlineStr">
        <is>
          <t>As-of Date</t>
        </is>
      </c>
      <c r="I5" s="33" t="n">
        <v>46276</v>
      </c>
    </row>
    <row r="6">
      <c r="A6" s="18" t="inlineStr">
        <is>
          <t>Homeowners</t>
        </is>
      </c>
      <c r="B6" s="32" t="n">
        <v>0.07000000000000001</v>
      </c>
      <c r="D6" s="18" t="inlineStr">
        <is>
          <t>In Review</t>
        </is>
      </c>
      <c r="F6" s="18" t="inlineStr">
        <is>
          <t>Manual</t>
        </is>
      </c>
      <c r="H6" s="18" t="inlineStr">
        <is>
          <t>Forecast Horizon Days</t>
        </is>
      </c>
      <c r="I6" s="34" t="n">
        <v>180</v>
      </c>
    </row>
    <row r="7">
      <c r="A7" s="18" t="inlineStr">
        <is>
          <t>General Liability</t>
        </is>
      </c>
      <c r="B7" s="32" t="n">
        <v>0.08</v>
      </c>
      <c r="D7" s="18" t="inlineStr">
        <is>
          <t>Quoted</t>
        </is>
      </c>
      <c r="H7" s="18" t="inlineStr">
        <is>
          <t>Due-Soon Window Days</t>
        </is>
      </c>
      <c r="I7" s="34" t="n">
        <v>45</v>
      </c>
    </row>
    <row r="8">
      <c r="A8" s="18" t="inlineStr">
        <is>
          <t>Commercial Property</t>
        </is>
      </c>
      <c r="B8" s="32" t="n">
        <v>0.12</v>
      </c>
      <c r="D8" s="18" t="inlineStr">
        <is>
          <t>Waiting on Client</t>
        </is>
      </c>
      <c r="H8" s="18" t="inlineStr">
        <is>
          <t>Large Increase Alert</t>
        </is>
      </c>
      <c r="I8" s="32" t="n">
        <v>0.15</v>
      </c>
    </row>
    <row r="9">
      <c r="A9" s="18" t="inlineStr">
        <is>
          <t>Workers Compensation</t>
        </is>
      </c>
      <c r="B9" s="32" t="n">
        <v>0.05</v>
      </c>
      <c r="D9" s="18" t="inlineStr">
        <is>
          <t>Renewed</t>
        </is>
      </c>
      <c r="H9" s="18" t="inlineStr">
        <is>
          <t>Earliest Allowed Renewal Date</t>
        </is>
      </c>
      <c r="I9" s="33" t="n">
        <v>45911</v>
      </c>
    </row>
    <row r="10">
      <c r="A10" s="18" t="inlineStr">
        <is>
          <t>Businessowners</t>
        </is>
      </c>
      <c r="B10" s="32" t="n">
        <v>0.09</v>
      </c>
      <c r="D10" s="18" t="inlineStr">
        <is>
          <t>Lost</t>
        </is>
      </c>
      <c r="H10" s="18" t="inlineStr">
        <is>
          <t>Latest Allowed Renewal Date</t>
        </is>
      </c>
      <c r="I10" s="33" t="n">
        <v>47371</v>
      </c>
    </row>
    <row r="11">
      <c r="H11" s="18" t="inlineStr">
        <is>
          <t>Maximum Current Premium</t>
        </is>
      </c>
      <c r="I11" s="35" t="n">
        <v>100000000</v>
      </c>
    </row>
    <row r="12">
      <c r="H12" s="18" t="inlineStr">
        <is>
          <t>Minimum Expected Change</t>
        </is>
      </c>
      <c r="I12" s="32" t="n">
        <v>-1</v>
      </c>
    </row>
    <row r="13">
      <c r="A13" s="9" t="inlineStr">
        <is>
          <t>Owner List</t>
        </is>
      </c>
      <c r="H13" s="18" t="inlineStr">
        <is>
          <t>Maximum Expected Change</t>
        </is>
      </c>
      <c r="I13" s="32" t="n">
        <v>5</v>
      </c>
    </row>
    <row r="14">
      <c r="A14" s="18" t="inlineStr">
        <is>
          <t>Avery Sample (Fictional)</t>
        </is>
      </c>
    </row>
    <row r="15">
      <c r="A15" s="18" t="inlineStr">
        <is>
          <t>Riley Demo (Fictional)</t>
        </is>
      </c>
    </row>
    <row r="16">
      <c r="A16" s="18" t="inlineStr">
        <is>
          <t>Morgan Fiction (Fictional)</t>
        </is>
      </c>
    </row>
    <row r="17">
      <c r="A17" s="18" t="inlineStr">
        <is>
          <t>Taylor Example (Fictional)</t>
        </is>
      </c>
    </row>
    <row r="18"/>
    <row r="19"/>
    <row r="20">
      <c r="A20" s="2" t="inlineStr">
        <is>
          <t>Review the as-of date, horizon, alert threshold, date limits, and line-level changes before relying on calculated forecast amounts.</t>
        </is>
      </c>
    </row>
  </sheetData>
  <mergeCells count="1">
    <mergeCell ref="A1:I1"/>
  </mergeCells>
  <dataValidations count="6">
    <dataValidation sqref="B5:B10" showDropDown="0" showInputMessage="0" showErrorMessage="0" allowBlank="0" errorTitle="Invalid default change" error="Enter a default change within the minimum and maximum limits." type="decimal" operator="between">
      <formula1>$I$12</formula1>
      <formula2>$I$13</formula2>
    </dataValidation>
    <dataValidation sqref="I5" showDropDown="0" showInputMessage="0" showErrorMessage="0" allowBlank="0" errorTitle="Invalid as-of date" error="Enter an as-of date within the allowed renewal date limits." type="date" operator="between">
      <formula1>$I$9</formula1>
      <formula2>$I$10</formula2>
    </dataValidation>
    <dataValidation sqref="I6" showDropDown="0" showInputMessage="0" showErrorMessage="0" allowBlank="0" errorTitle="Invalid forecast horizon" error="Enter a forecast horizon from 1 through 1,095 days." type="whole" operator="between">
      <formula1>1</formula1>
      <formula2>1095</formula2>
    </dataValidation>
    <dataValidation sqref="I7" showDropDown="0" showInputMessage="0" showErrorMessage="0" allowBlank="0" errorTitle="Invalid due-soon window" error="Enter a due-soon window from 1 day through the forecast horizon." type="whole" operator="between">
      <formula1>1</formula1>
      <formula2>$I$6</formula2>
    </dataValidation>
    <dataValidation sqref="I8" showDropDown="0" showInputMessage="0" showErrorMessage="0" allowBlank="0" errorTitle="Invalid alert threshold" error="Enter a nonnegative alert percentage within the maximum change limit." type="decimal" operator="between">
      <formula1>0</formula1>
      <formula2>$I$13</formula2>
    </dataValidation>
    <dataValidation sqref="I11" showDropDown="0" showInputMessage="0" showErrorMessage="0" allowBlank="0" errorTitle="Invalid maximum premium" error="Enter a positive maximum current premium." type="decimal" operator="between">
      <formula1>1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2026-09-11T06:28:28Z</dcterms:created>
  <dcterms:modified xmlns:dcterms="http://purl.org/dc/terms/" xmlns:xsi="http://www.w3.org/2001/XMLSchema-instance" xsi:type="dcterms:W3CDTF">2026-09-11T06:28:28+00:00Z</dcterms:modified>
</cp:coreProperties>
</file>