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mmary" sheetId="1" state="visible" r:id="rId1"/>
    <sheet xmlns:r="http://schemas.openxmlformats.org/officeDocument/2006/relationships" name="Renewal Upsell Tracker" sheetId="2" state="visible" r:id="rId2"/>
    <sheet xmlns:r="http://schemas.openxmlformats.org/officeDocument/2006/relationships" name="Lists &amp; Assumptions" sheetId="3" state="visible" r:id="rId3"/>
  </sheets>
  <definedNames/>
  <calcPr calcId="124519" calcMode="auto" fullCalcOnLoad="1" forceFullCalc="1"/>
</workbook>
</file>

<file path=xl/styles.xml><?xml version="1.0" encoding="utf-8"?>
<styleSheet xmlns="http://schemas.openxmlformats.org/spreadsheetml/2006/main">
  <numFmts count="2">
    <numFmt numFmtId="164" formatCode="MM/DD/YYYY"/>
    <numFmt numFmtId="165" formatCode="$#,##0.00"/>
  </numFmts>
  <fonts count="6">
    <font>
      <name val="Calibri"/>
      <family val="2"/>
      <color theme="1"/>
      <sz val="11"/>
      <scheme val="minor"/>
    </font>
    <font>
      <name val="Calibri"/>
      <b val="1"/>
      <color rgb="00FFFFFF"/>
      <sz val="16"/>
    </font>
    <font>
      <name val="Calibri"/>
      <b val="1"/>
      <color rgb="00FFFFFF"/>
      <sz val="10"/>
    </font>
    <font>
      <name val="Calibri"/>
      <b val="1"/>
      <color rgb="00243746"/>
      <sz val="10"/>
    </font>
    <font>
      <name val="Calibri"/>
      <b val="1"/>
      <color rgb="00FFFFFF"/>
      <sz val="11"/>
    </font>
    <font>
      <name val="Calibri"/>
      <color rgb="00243746"/>
      <sz val="10"/>
    </font>
  </fonts>
  <fills count="8">
    <fill>
      <patternFill/>
    </fill>
    <fill>
      <patternFill patternType="gray125"/>
    </fill>
    <fill>
      <patternFill patternType="solid">
        <fgColor rgb="00173B57"/>
      </patternFill>
    </fill>
    <fill>
      <patternFill patternType="solid">
        <fgColor rgb="00E56A2A"/>
      </patternFill>
    </fill>
    <fill>
      <patternFill patternType="solid">
        <fgColor rgb="00F3F7F8"/>
      </patternFill>
    </fill>
    <fill>
      <patternFill patternType="solid">
        <fgColor rgb="00E7ECEF"/>
      </patternFill>
    </fill>
    <fill>
      <patternFill patternType="solid">
        <fgColor rgb="00FFFFFF"/>
      </patternFill>
    </fill>
    <fill>
      <patternFill patternType="solid">
        <fgColor rgb="00FFF1D9"/>
      </patternFill>
    </fill>
  </fills>
  <borders count="6">
    <border>
      <left/>
      <right/>
      <top/>
      <bottom/>
      <diagonal/>
    </border>
    <border>
      <left style="thin">
        <color rgb="00C8D6DC"/>
      </left>
      <right style="thin">
        <color rgb="00C8D6DC"/>
      </right>
      <top style="thin">
        <color rgb="00C8D6DC"/>
      </top>
      <bottom style="thin">
        <color rgb="00C8D6DC"/>
      </bottom>
    </border>
    <border>
      <left/>
      <right/>
      <top style="thin">
        <color rgb="00C8D6DC"/>
      </top>
      <bottom/>
      <diagonal/>
    </border>
    <border>
      <left/>
      <right style="thin">
        <color rgb="00C8D6DC"/>
      </right>
      <top style="thin">
        <color rgb="00C8D6DC"/>
      </top>
      <bottom/>
      <diagonal/>
    </border>
    <border>
      <left/>
      <right/>
      <top style="thin">
        <color rgb="00C8D6DC"/>
      </top>
      <bottom style="thin">
        <color rgb="00C8D6DC"/>
      </bottom>
      <diagonal/>
    </border>
    <border>
      <left/>
      <right style="thin">
        <color rgb="00C8D6DC"/>
      </right>
      <top style="thin">
        <color rgb="00C8D6DC"/>
      </top>
      <bottom style="thin">
        <color rgb="00C8D6DC"/>
      </bottom>
      <diagonal/>
    </border>
  </borders>
  <cellStyleXfs count="1">
    <xf numFmtId="0" fontId="0" fillId="0" borderId="0"/>
  </cellStyleXfs>
  <cellXfs count="26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2" fillId="3" borderId="1" applyAlignment="1" pivotButton="0" quotePrefix="0" xfId="0">
      <alignment horizontal="centerContinuous" vertical="center"/>
    </xf>
    <xf numFmtId="0" fontId="3" fillId="4" borderId="1" applyAlignment="1" pivotButton="0" quotePrefix="0" xfId="0">
      <alignment horizontal="left" vertical="center"/>
    </xf>
    <xf numFmtId="164" fontId="3" fillId="5" borderId="1" applyAlignment="1" pivotButton="0" quotePrefix="0" xfId="0">
      <alignment horizontal="center" vertical="center"/>
    </xf>
    <xf numFmtId="0" fontId="3" fillId="6" borderId="1" applyAlignment="1" pivotButton="0" quotePrefix="0" xfId="0">
      <alignment horizontal="left" vertical="center"/>
    </xf>
    <xf numFmtId="1" fontId="3" fillId="5" borderId="1" applyAlignment="1" pivotButton="0" quotePrefix="0" xfId="0">
      <alignment horizontal="center" vertical="center"/>
    </xf>
    <xf numFmtId="165" fontId="3" fillId="5" borderId="1" applyAlignment="1" pivotButton="0" quotePrefix="0" xfId="0">
      <alignment horizontal="center" vertical="center"/>
    </xf>
    <xf numFmtId="0" fontId="4" fillId="3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left" vertical="center"/>
    </xf>
    <xf numFmtId="1" fontId="5" fillId="5" borderId="1" applyAlignment="1" pivotButton="0" quotePrefix="0" xfId="0">
      <alignment horizontal="center" vertical="center"/>
    </xf>
    <xf numFmtId="0" fontId="5" fillId="6" borderId="1" applyAlignment="1" pivotButton="0" quotePrefix="0" xfId="0">
      <alignment horizontal="left" vertical="center"/>
    </xf>
    <xf numFmtId="0" fontId="5" fillId="4" borderId="1" applyAlignment="1" pivotButton="0" quotePrefix="0" xfId="0">
      <alignment horizontal="centerContinuous" vertical="center"/>
    </xf>
    <xf numFmtId="0" fontId="4" fillId="2" borderId="1" applyAlignment="1" pivotButton="0" quotePrefix="0" xfId="0">
      <alignment horizontal="center" vertical="center" wrapText="1"/>
    </xf>
    <xf numFmtId="0" fontId="5" fillId="7" borderId="1" applyAlignment="1" pivotButton="0" quotePrefix="0" xfId="0">
      <alignment horizontal="left" vertical="center"/>
    </xf>
    <xf numFmtId="0" fontId="5" fillId="7" borderId="1" applyAlignment="1" pivotButton="0" quotePrefix="0" xfId="0">
      <alignment horizontal="left" vertical="center" wrapText="1"/>
    </xf>
    <xf numFmtId="164" fontId="5" fillId="7" borderId="1" applyAlignment="1" pivotButton="0" quotePrefix="0" xfId="0">
      <alignment horizontal="center" vertical="center"/>
    </xf>
    <xf numFmtId="165" fontId="5" fillId="7" borderId="1" applyAlignment="1" pivotButton="0" quotePrefix="0" xfId="0">
      <alignment horizontal="center" vertical="center"/>
    </xf>
    <xf numFmtId="10" fontId="5" fillId="7" borderId="1" applyAlignment="1" pivotButton="0" quotePrefix="0" xfId="0">
      <alignment horizontal="center" vertical="center"/>
    </xf>
    <xf numFmtId="165" fontId="5" fillId="5" borderId="1" applyAlignment="1" pivotButton="0" quotePrefix="0" xfId="0">
      <alignment horizontal="center" vertical="center"/>
    </xf>
    <xf numFmtId="0" fontId="5" fillId="5" borderId="1" applyAlignment="1" pivotButton="0" quotePrefix="0" xfId="0">
      <alignment horizontal="center" vertical="center"/>
    </xf>
    <xf numFmtId="0" fontId="5" fillId="5" borderId="1" applyAlignment="1" pivotButton="0" quotePrefix="0" xfId="0">
      <alignment horizontal="left" vertical="center" wrapText="1"/>
    </xf>
    <xf numFmtId="0" fontId="4" fillId="3" borderId="1" applyAlignment="1" pivotButton="0" quotePrefix="0" xfId="0">
      <alignment horizontal="center" vertical="center"/>
    </xf>
    <xf numFmtId="1" fontId="5" fillId="7" borderId="1" applyAlignment="1" pivotButton="0" quotePrefix="0" xfId="0">
      <alignment horizontal="center" vertical="center"/>
    </xf>
    <xf numFmtId="0" fontId="0" fillId="0" borderId="4" pivotButton="0" quotePrefix="0" xfId="0"/>
    <xf numFmtId="0" fontId="0" fillId="0" borderId="5" pivotButton="0" quotePrefix="0" xfId="0"/>
  </cellXfs>
  <cellStyles count="1">
    <cellStyle name="Normal" xfId="0" builtinId="0" hidden="0"/>
  </cellStyles>
  <dxfs count="5">
    <dxf>
      <font>
        <name val="Calibri"/>
        <color rgb="00B5472F"/>
        <sz val="10"/>
      </font>
      <fill>
        <patternFill patternType="solid">
          <fgColor rgb="00FCE4D6"/>
        </patternFill>
      </fill>
    </dxf>
    <dxf>
      <font>
        <name val="Calibri"/>
        <color rgb="009C0006"/>
        <sz val="10"/>
      </font>
      <fill>
        <patternFill patternType="solid">
          <fgColor rgb="00F4CCCC"/>
        </patternFill>
      </fill>
    </dxf>
    <dxf>
      <font>
        <name val="Calibri"/>
        <color rgb="00B5472F"/>
        <sz val="10"/>
      </font>
      <fill>
        <patternFill patternType="solid">
          <fgColor rgb="00FFF2CC"/>
        </patternFill>
      </fill>
    </dxf>
    <dxf>
      <font>
        <name val="Calibri"/>
        <color rgb="00243746"/>
        <sz val="10"/>
      </font>
      <fill>
        <patternFill patternType="solid">
          <fgColor rgb="00D9E1E5"/>
        </patternFill>
      </fill>
    </dxf>
    <dxf>
      <font>
        <name val="Calibri"/>
        <b val="1"/>
        <color rgb="00FFFFFF"/>
        <sz val="10"/>
      </font>
      <fill>
        <patternFill patternType="solid">
          <fgColor rgb="000F7B78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Opportunities by Stage</a:t>
            </a:r>
          </a:p>
        </rich>
      </tx>
    </title>
    <plotArea>
      <barChart>
        <barDir val="bar"/>
        <grouping val="clustered"/>
        <varyColors val="0"/>
        <ser>
          <idx val="0"/>
          <order val="0"/>
          <tx>
            <strRef>
              <f>'Summary'!B12</f>
            </strRef>
          </tx>
          <spPr>
            <a:solidFill xmlns:a="http://schemas.openxmlformats.org/drawingml/2006/main">
              <a:srgbClr val="0F7B78"/>
            </a:solidFill>
            <a:ln xmlns:a="http://schemas.openxmlformats.org/drawingml/2006/main">
              <a:solidFill>
                <a:srgbClr val="0F7B78"/>
              </a:solidFill>
              <a:prstDash val="solid"/>
            </a:ln>
          </spPr>
          <cat>
            <numRef>
              <f>'Summary'!$A$13:$A$20</f>
            </numRef>
          </cat>
          <val>
            <numRef>
              <f>'Summary'!$B$13:$B$20</f>
            </numRef>
          </val>
        </ser>
        <dLbls>
          <showVal val="1"/>
        </dLbls>
        <gapWidth val="150"/>
        <axId val="10"/>
        <axId val="100"/>
      </barChart>
      <catAx>
        <axId val="10"/>
        <scaling>
          <orientation val="minMax"/>
          <min val="0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Opportunities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axMin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Stage</a:t>
                </a:r>
              </a:p>
            </rich>
          </tx>
        </title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3</col>
      <colOff>0</colOff>
      <row>2</row>
      <rowOff>0</rowOff>
    </from>
    <ext cx="4500000" cy="2592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ables/table1.xml><?xml version="1.0" encoding="utf-8"?>
<table xmlns="http://schemas.openxmlformats.org/spreadsheetml/2006/main" id="1" name="RenewalUpsellTable" displayName="RenewalUpsellTable" ref="A5:T125" headerRowCount="1">
  <autoFilter ref="A5:T125"/>
  <tableColumns count="20">
    <tableColumn id="1" name="Opportunity ID"/>
    <tableColumn id="2" name="Account Name"/>
    <tableColumn id="3" name="Owner"/>
    <tableColumn id="4" name="Renewal Date"/>
    <tableColumn id="5" name="Existing Policy Type"/>
    <tableColumn id="6" name="Candidate Product"/>
    <tableColumn id="7" name="Opportunity Source"/>
    <tableColumn id="8" name="Stage"/>
    <tableColumn id="9" name="Last Contact Date"/>
    <tableColumn id="10" name="Next Follow-Up Date"/>
    <tableColumn id="11" name="Estimated Annual Premium"/>
    <tableColumn id="12" name="Estimated Commission Rate"/>
    <tableColumn id="13" name="Estimated Annual Commission"/>
    <tableColumn id="14" name="Notes"/>
    <tableColumn id="15" name="Closed Date"/>
    <tableColumn id="16" name="Days to Renewal"/>
    <tableColumn id="17" name="Renewal Window Status"/>
    <tableColumn id="18" name="Follow-Up Status"/>
    <tableColumn id="19" name="Action Priority"/>
    <tableColumn id="20" name="Data Alert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id="2" name="ControlledListsTable" displayName="ControlledListsTable" ref="D2:G13" headerRowCount="1">
  <autoFilter ref="D2:G13"/>
  <tableColumns count="4">
    <tableColumn id="4" name="Stages"/>
    <tableColumn id="5" name="Owners"/>
    <tableColumn id="6" name="Products"/>
    <tableColumn id="7" name="Sources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_rels/sheet3.xml.rels><Relationships xmlns="http://schemas.openxmlformats.org/package/2006/relationships"><Relationship Type="http://schemas.openxmlformats.org/officeDocument/2006/relationships/table" Target="/xl/tables/table2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0"/>
  <sheetViews>
    <sheetView showGridLines="0" zoomScale="95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39" customWidth="1" min="1" max="1"/>
    <col width="18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</cols>
  <sheetData>
    <row r="1" ht="28" customHeight="1">
      <c r="A1" s="1" t="inlineStr">
        <is>
          <t>Renewal Upsell Operational Summary</t>
        </is>
      </c>
      <c r="B1" s="24" t="n"/>
      <c r="C1" s="24" t="n"/>
      <c r="D1" s="24" t="n"/>
      <c r="E1" s="24" t="n"/>
      <c r="F1" s="24" t="n"/>
      <c r="G1" s="24" t="n"/>
      <c r="H1" s="25" t="n"/>
    </row>
    <row r="2" ht="22" customHeight="1">
      <c r="A2" s="2" t="inlineStr">
        <is>
          <t>All sample account names and records are fictional. Use the tracker to identify the next renewal-related administrative follow-up.</t>
        </is>
      </c>
      <c r="B2" s="2" t="n"/>
      <c r="C2" s="2" t="n"/>
      <c r="D2" s="2" t="n"/>
      <c r="E2" s="2" t="n"/>
      <c r="F2" s="2" t="n"/>
      <c r="G2" s="2" t="n"/>
      <c r="H2" s="2" t="n"/>
    </row>
    <row r="3" ht="23" customHeight="1">
      <c r="A3" s="3" t="inlineStr">
        <is>
          <t>As-of Date</t>
        </is>
      </c>
      <c r="B3" s="4">
        <f>'Lists &amp; Assumptions'!B2</f>
        <v/>
      </c>
    </row>
    <row r="4" ht="23" customHeight="1">
      <c r="A4" s="5" t="inlineStr">
        <is>
          <t>Open Opportunities</t>
        </is>
      </c>
      <c r="B4" s="6">
        <f>COUNTIFS('Renewal Upsell Tracker'!$A$6:$A$125,"&lt;&gt;",'Renewal Upsell Tracker'!$H$6:$H$125,"&lt;&gt;Won",'Renewal Upsell Tracker'!$H$6:$H$125,"&lt;&gt;Declined",'Renewal Upsell Tracker'!$H$6:$H$125,"&lt;&gt;Deferred")</f>
        <v/>
      </c>
    </row>
    <row r="5" ht="23" customHeight="1">
      <c r="A5" s="3" t="inlineStr">
        <is>
          <t>Open Opportunities in Renewal Window</t>
        </is>
      </c>
      <c r="B5" s="6">
        <f>COUNTIF('Renewal Upsell Tracker'!$Q$6:$Q$125,"In Window")</f>
        <v/>
      </c>
    </row>
    <row r="6" ht="23" customHeight="1">
      <c r="A6" s="5" t="inlineStr">
        <is>
          <t>Follow-Ups Due Today or Overdue</t>
        </is>
      </c>
      <c r="B6" s="6">
        <f>COUNTIF('Renewal Upsell Tracker'!$R$6:$R$125,"Due Today")+COUNTIF('Renewal Upsell Tracker'!$R$6:$R$125,"Overdue")</f>
        <v/>
      </c>
    </row>
    <row r="7" ht="23" customHeight="1">
      <c r="A7" s="3" t="inlineStr">
        <is>
          <t>Estimated Open Annual Commission</t>
        </is>
      </c>
      <c r="B7" s="7">
        <f>SUMIFS('Renewal Upsell Tracker'!$M$6:$M$125,'Renewal Upsell Tracker'!$A$6:$A$125,"&lt;&gt;",'Renewal Upsell Tracker'!$H$6:$H$125,"&lt;&gt;Won",'Renewal Upsell Tracker'!$H$6:$H$125,"&lt;&gt;Declined",'Renewal Upsell Tracker'!$H$6:$H$125,"&lt;&gt;Deferred")</f>
        <v/>
      </c>
    </row>
    <row r="8" ht="23" customHeight="1">
      <c r="A8" s="5" t="inlineStr">
        <is>
          <t>Won Opportunities</t>
        </is>
      </c>
      <c r="B8" s="6">
        <f>COUNTIF('Renewal Upsell Tracker'!$H$6:$H$125,"Won")</f>
        <v/>
      </c>
    </row>
    <row r="9" ht="23" customHeight="1">
      <c r="A9" s="3" t="inlineStr">
        <is>
          <t>Won Estimated Annual Commission</t>
        </is>
      </c>
      <c r="B9" s="7">
        <f>SUMIF('Renewal Upsell Tracker'!$H$6:$H$125,"Won",'Renewal Upsell Tracker'!$M$6:$M$125)</f>
        <v/>
      </c>
    </row>
    <row r="10" ht="23" customHeight="1">
      <c r="A10" s="5" t="inlineStr">
        <is>
          <t>Rows with Data Alerts</t>
        </is>
      </c>
      <c r="B10" s="6">
        <f>COUNTIF('Renewal Upsell Tracker'!$T$6:$T$125,"&lt;&gt;")</f>
        <v/>
      </c>
    </row>
    <row r="11"/>
    <row r="12" ht="24" customHeight="1">
      <c r="A12" s="8" t="inlineStr">
        <is>
          <t>Stage</t>
        </is>
      </c>
      <c r="B12" s="8" t="inlineStr">
        <is>
          <t>Opportunity Count</t>
        </is>
      </c>
    </row>
    <row r="13" ht="21" customHeight="1">
      <c r="A13" s="9" t="inlineStr">
        <is>
          <t>New</t>
        </is>
      </c>
      <c r="B13" s="10">
        <f>COUNTIF('Renewal Upsell Tracker'!$H$6:$H$125,A13)</f>
        <v/>
      </c>
    </row>
    <row r="14" ht="21" customHeight="1">
      <c r="A14" s="11" t="inlineStr">
        <is>
          <t>Contact Planned</t>
        </is>
      </c>
      <c r="B14" s="10">
        <f>COUNTIF('Renewal Upsell Tracker'!$H$6:$H$125,A14)</f>
        <v/>
      </c>
    </row>
    <row r="15" ht="21" customHeight="1">
      <c r="A15" s="9" t="inlineStr">
        <is>
          <t>Contacted</t>
        </is>
      </c>
      <c r="B15" s="10">
        <f>COUNTIF('Renewal Upsell Tracker'!$H$6:$H$125,A15)</f>
        <v/>
      </c>
    </row>
    <row r="16" ht="21" customHeight="1">
      <c r="A16" s="11" t="inlineStr">
        <is>
          <t>Interested</t>
        </is>
      </c>
      <c r="B16" s="10">
        <f>COUNTIF('Renewal Upsell Tracker'!$H$6:$H$125,A16)</f>
        <v/>
      </c>
    </row>
    <row r="17" ht="21" customHeight="1">
      <c r="A17" s="9" t="inlineStr">
        <is>
          <t>Quoted</t>
        </is>
      </c>
      <c r="B17" s="10">
        <f>COUNTIF('Renewal Upsell Tracker'!$H$6:$H$125,A17)</f>
        <v/>
      </c>
    </row>
    <row r="18" ht="21" customHeight="1">
      <c r="A18" s="11" t="inlineStr">
        <is>
          <t>Won</t>
        </is>
      </c>
      <c r="B18" s="10">
        <f>COUNTIF('Renewal Upsell Tracker'!$H$6:$H$125,A18)</f>
        <v/>
      </c>
    </row>
    <row r="19" ht="21" customHeight="1">
      <c r="A19" s="9" t="inlineStr">
        <is>
          <t>Declined</t>
        </is>
      </c>
      <c r="B19" s="10">
        <f>COUNTIF('Renewal Upsell Tracker'!$H$6:$H$125,A19)</f>
        <v/>
      </c>
    </row>
    <row r="20" ht="21" customHeight="1">
      <c r="A20" s="11" t="inlineStr">
        <is>
          <t>Deferred</t>
        </is>
      </c>
      <c r="B20" s="10">
        <f>COUNTIF('Renewal Upsell Tracker'!$H$6:$H$125,A20)</f>
        <v/>
      </c>
    </row>
  </sheetData>
  <mergeCells count="1">
    <mergeCell ref="A1:H1"/>
  </mergeCells>
  <conditionalFormatting sqref="B6">
    <cfRule type="expression" priority="1" dxfId="0">
      <formula>B6&gt;0</formula>
    </cfRule>
  </conditionalFormatting>
  <conditionalFormatting sqref="B10">
    <cfRule type="expression" priority="2" dxfId="1">
      <formula>B10&gt;0</formula>
    </cfRule>
  </conditionalFormatting>
  <pageMargins left="0.75" right="0.75" top="1" bottom="1" header="0.5" footer="0.5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125"/>
  <sheetViews>
    <sheetView showGridLines="0" zoomScale="80" workbookViewId="0">
      <pane xSplit="3" ySplit="5" topLeftCell="D6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15" customWidth="1" min="1" max="1"/>
    <col width="30" customWidth="1" min="2" max="2"/>
    <col width="18" customWidth="1" min="3" max="3"/>
    <col width="14" customWidth="1" min="4" max="4"/>
    <col width="25" customWidth="1" min="5" max="5"/>
    <col width="25" customWidth="1" min="6" max="6"/>
    <col width="19" customWidth="1" min="7" max="7"/>
    <col width="18" customWidth="1" min="8" max="8"/>
    <col width="16" customWidth="1" min="9" max="9"/>
    <col width="17" customWidth="1" min="10" max="10"/>
    <col width="20" customWidth="1" min="11" max="11"/>
    <col width="19" customWidth="1" min="12" max="12"/>
    <col width="21" customWidth="1" min="13" max="13"/>
    <col width="42" customWidth="1" min="14" max="14"/>
    <col width="14" customWidth="1" min="15" max="15"/>
    <col width="15" customWidth="1" min="16" max="16"/>
    <col width="20" customWidth="1" min="17" max="17"/>
    <col width="20" customWidth="1" min="18" max="18"/>
    <col width="21" customWidth="1" min="19" max="19"/>
    <col width="29" customWidth="1" min="20" max="20"/>
  </cols>
  <sheetData>
    <row r="1" ht="28" customHeight="1">
      <c r="A1" s="1" t="inlineStr">
        <is>
          <t>Insurance Renewal Upsell Tracker</t>
        </is>
      </c>
      <c r="B1" s="24" t="n"/>
      <c r="C1" s="24" t="n"/>
      <c r="D1" s="24" t="n"/>
      <c r="E1" s="24" t="n"/>
      <c r="F1" s="24" t="n"/>
      <c r="G1" s="24" t="n"/>
      <c r="H1" s="24" t="n"/>
      <c r="I1" s="24" t="n"/>
      <c r="J1" s="24" t="n"/>
      <c r="K1" s="24" t="n"/>
      <c r="L1" s="24" t="n"/>
      <c r="M1" s="24" t="n"/>
      <c r="N1" s="24" t="n"/>
      <c r="O1" s="24" t="n"/>
      <c r="P1" s="24" t="n"/>
      <c r="Q1" s="24" t="n"/>
      <c r="R1" s="24" t="n"/>
      <c r="S1" s="24" t="n"/>
      <c r="T1" s="25" t="n"/>
    </row>
    <row r="2" ht="24" customHeight="1">
      <c r="A2" s="2" t="inlineStr">
        <is>
          <t>Use this sheet to prioritize additional-product opportunities tied to a recorded renewal. Candidate products are administrative sales entries, not coverage recommendations.</t>
        </is>
      </c>
      <c r="B2" s="2" t="n"/>
      <c r="C2" s="2" t="n"/>
      <c r="D2" s="2" t="n"/>
      <c r="E2" s="2" t="n"/>
      <c r="F2" s="2" t="n"/>
      <c r="G2" s="2" t="n"/>
      <c r="H2" s="2" t="n"/>
      <c r="I2" s="2" t="n"/>
      <c r="J2" s="2" t="n"/>
      <c r="K2" s="2" t="n"/>
      <c r="L2" s="2" t="n"/>
      <c r="M2" s="2" t="n"/>
      <c r="N2" s="2" t="n"/>
      <c r="O2" s="2" t="n"/>
      <c r="P2" s="2" t="n"/>
      <c r="Q2" s="2" t="n"/>
      <c r="R2" s="2" t="n"/>
      <c r="S2" s="2" t="n"/>
      <c r="T2" s="2" t="n"/>
    </row>
    <row r="3" ht="22" customHeight="1">
      <c r="A3" s="12" t="inlineStr">
        <is>
          <t>Estimated premium and commission are planning values only; no payment, binding, or policy change is recorded.</t>
        </is>
      </c>
      <c r="B3" s="12" t="n"/>
      <c r="C3" s="12" t="n"/>
      <c r="D3" s="12" t="n"/>
      <c r="E3" s="12" t="n"/>
      <c r="F3" s="12" t="n"/>
      <c r="G3" s="12" t="n"/>
      <c r="H3" s="12" t="n"/>
      <c r="I3" s="12" t="n"/>
      <c r="J3" s="12" t="n"/>
      <c r="K3" s="12" t="n"/>
      <c r="L3" s="12" t="n"/>
      <c r="M3" s="12" t="n"/>
      <c r="N3" s="12" t="n"/>
      <c r="O3" s="12" t="n"/>
      <c r="P3" s="12" t="n"/>
      <c r="Q3" s="12" t="n"/>
      <c r="R3" s="12" t="n"/>
      <c r="S3" s="12" t="n"/>
      <c r="T3" s="12" t="n"/>
    </row>
    <row r="4" ht="7" customHeight="1"/>
    <row r="5" ht="42" customHeight="1">
      <c r="A5" s="13" t="inlineStr">
        <is>
          <t>Opportunity ID</t>
        </is>
      </c>
      <c r="B5" s="13" t="inlineStr">
        <is>
          <t>Account Name</t>
        </is>
      </c>
      <c r="C5" s="13" t="inlineStr">
        <is>
          <t>Owner</t>
        </is>
      </c>
      <c r="D5" s="13" t="inlineStr">
        <is>
          <t>Renewal Date</t>
        </is>
      </c>
      <c r="E5" s="13" t="inlineStr">
        <is>
          <t>Existing Policy Type</t>
        </is>
      </c>
      <c r="F5" s="13" t="inlineStr">
        <is>
          <t>Candidate Product</t>
        </is>
      </c>
      <c r="G5" s="13" t="inlineStr">
        <is>
          <t>Opportunity Source</t>
        </is>
      </c>
      <c r="H5" s="13" t="inlineStr">
        <is>
          <t>Stage</t>
        </is>
      </c>
      <c r="I5" s="13" t="inlineStr">
        <is>
          <t>Last Contact Date</t>
        </is>
      </c>
      <c r="J5" s="13" t="inlineStr">
        <is>
          <t>Next Follow-Up Date</t>
        </is>
      </c>
      <c r="K5" s="13" t="inlineStr">
        <is>
          <t>Estimated Annual Premium</t>
        </is>
      </c>
      <c r="L5" s="13" t="inlineStr">
        <is>
          <t>Estimated Commission Rate</t>
        </is>
      </c>
      <c r="M5" s="13" t="inlineStr">
        <is>
          <t>Estimated Annual Commission</t>
        </is>
      </c>
      <c r="N5" s="13" t="inlineStr">
        <is>
          <t>Notes</t>
        </is>
      </c>
      <c r="O5" s="13" t="inlineStr">
        <is>
          <t>Closed Date</t>
        </is>
      </c>
      <c r="P5" s="13" t="inlineStr">
        <is>
          <t>Days to Renewal</t>
        </is>
      </c>
      <c r="Q5" s="13" t="inlineStr">
        <is>
          <t>Renewal Window Status</t>
        </is>
      </c>
      <c r="R5" s="13" t="inlineStr">
        <is>
          <t>Follow-Up Status</t>
        </is>
      </c>
      <c r="S5" s="13" t="inlineStr">
        <is>
          <t>Action Priority</t>
        </is>
      </c>
      <c r="T5" s="13" t="inlineStr">
        <is>
          <t>Data Alert</t>
        </is>
      </c>
    </row>
    <row r="6" ht="22" customHeight="1">
      <c r="A6" s="14" t="inlineStr">
        <is>
          <t>RU-26001</t>
        </is>
      </c>
      <c r="B6" s="15" t="inlineStr">
        <is>
          <t>Blue Kite Bakery LLC</t>
        </is>
      </c>
      <c r="C6" s="14" t="inlineStr">
        <is>
          <t>Sales Desk A</t>
        </is>
      </c>
      <c r="D6" s="16" t="n">
        <v>46283</v>
      </c>
      <c r="E6" s="15" t="inlineStr">
        <is>
          <t>Small Commercial Package</t>
        </is>
      </c>
      <c r="F6" s="15" t="inlineStr">
        <is>
          <t>Cyber</t>
        </is>
      </c>
      <c r="G6" s="14" t="inlineStr">
        <is>
          <t>Renewal Review</t>
        </is>
      </c>
      <c r="H6" s="14" t="inlineStr">
        <is>
          <t>Contact Planned</t>
        </is>
      </c>
      <c r="I6" s="16" t="n"/>
      <c r="J6" s="16" t="n">
        <v>46279</v>
      </c>
      <c r="K6" s="17" t="n">
        <v>1200</v>
      </c>
      <c r="L6" s="18" t="n">
        <v>0.12</v>
      </c>
      <c r="M6" s="19">
        <f>IF(OR(K6="",L6=""),"",IFERROR(K6*L6,""))</f>
        <v/>
      </c>
      <c r="N6" s="15" t="n"/>
      <c r="O6" s="16" t="n"/>
      <c r="P6" s="10">
        <f>IF(D6="","",D6-'Lists &amp; Assumptions'!$B$2)</f>
        <v/>
      </c>
      <c r="Q6" s="20">
        <f>IF(D6="","",IF(OR(H6="Won",H6="Declined",H6="Deferred"),"Closed",IF(P6&lt;0,"Past Renewal",IF(P6&lt;='Lists &amp; Assumptions'!$B$3,"In Window","Future"))))</f>
        <v/>
      </c>
      <c r="R6" s="20">
        <f>IF(COUNTA(A6:L6,N6:O6)=0,"",IF(OR(H6="Won",H6="Declined",H6="Deferred"),"Closed",IF(J6&lt;&gt;"",IF(J6&lt;'Lists &amp; Assumptions'!$B$2,"Overdue",IF(J6='Lists &amp; Assumptions'!$B$2,"Due Today","Scheduled")),IF(I6="","No Contact Date",IF('Lists &amp; Assumptions'!$B$2-I6&gt;='Lists &amp; Assumptions'!$B$5,"Stale - Schedule","No Follow-Up Set")))))</f>
        <v/>
      </c>
      <c r="S6" s="20">
        <f>IF(COUNTA(A6:L6,N6:O6)=0,"",IF(T6&lt;&gt;"","Needs Data",IF(OR(H6="Won",H6="Declined",H6="Deferred"),"Closed",IF(P6="","Needs Data",IF(P6&lt;0,"1 - Past Renewal",IF(OR(R6="Overdue",R6="Due Today",R6="Stale - Schedule",AND(P6&lt;='Lists &amp; Assumptions'!$B$3,OR(R6="No Contact Date",R6="No Follow-Up Set"))),"1 - Follow Up Now",IF(P6&lt;='Lists &amp; Assumptions'!$B$4,"2 - Renewal Soon",IF(P6&lt;='Lists &amp; Assumptions'!$B$3,"3 - In Window","4 - Future"))))))))</f>
        <v/>
      </c>
      <c r="T6" s="21">
        <f>IF(COUNTA(A6:L6,N6:O6)=0,"",IF(A6="","Missing opportunity ID",IF(COUNTIF($A$6:$A$125,A6)&gt;1,"Duplicate ID",IF(B6="","Missing account",IF(C6="","Missing owner",IF(D6="","Missing renewal date",IF(E6="","Missing existing policy type",IF(F6="","Missing candidate product",IF(E6=F6,"Candidate matches existing",IF(G6="","Missing opportunity source",IF(H6="","Missing stage",IF(AND(OR(K6&lt;&gt;"",L6&lt;&gt;""),OR(K6="",L6="")),"Complete both estimate fields",IF(AND(OR(H6="Won",H6="Declined",H6="Deferred"),O6=""),"Missing closed date",IF(AND(NOT(OR(H6="Won",H6="Declined",H6="Deferred")),O6&lt;&gt;""),"Closed date on open item",IF(AND(I6&lt;&gt;"",J6&lt;&gt;"",J6&lt;I6),"Follow-up before last contact","")))))))))))))))</f>
        <v/>
      </c>
    </row>
    <row r="7" ht="22" customHeight="1">
      <c r="A7" s="14" t="inlineStr">
        <is>
          <t>RU-26002</t>
        </is>
      </c>
      <c r="B7" s="15" t="inlineStr">
        <is>
          <t>Cedar Lantern Rentals LLC</t>
        </is>
      </c>
      <c r="C7" s="14" t="inlineStr">
        <is>
          <t>Sales Desk B</t>
        </is>
      </c>
      <c r="D7" s="16" t="n">
        <v>46300</v>
      </c>
      <c r="E7" s="15" t="inlineStr">
        <is>
          <t>Commercial Auto</t>
        </is>
      </c>
      <c r="F7" s="15" t="inlineStr">
        <is>
          <t>Small Commercial Package</t>
        </is>
      </c>
      <c r="G7" s="14" t="inlineStr">
        <is>
          <t>Agency Campaign</t>
        </is>
      </c>
      <c r="H7" s="14" t="inlineStr">
        <is>
          <t>Contacted</t>
        </is>
      </c>
      <c r="I7" s="16" t="n">
        <v>46266</v>
      </c>
      <c r="J7" s="16" t="n">
        <v>46274</v>
      </c>
      <c r="K7" s="17" t="n">
        <v>850</v>
      </c>
      <c r="L7" s="18" t="n">
        <v>0.1</v>
      </c>
      <c r="M7" s="19">
        <f>IF(OR(K7="",L7=""),"",IFERROR(K7*L7,""))</f>
        <v/>
      </c>
      <c r="N7" s="15" t="n"/>
      <c r="O7" s="16" t="n"/>
      <c r="P7" s="10">
        <f>IF(D7="","",D7-'Lists &amp; Assumptions'!$B$2)</f>
        <v/>
      </c>
      <c r="Q7" s="20">
        <f>IF(D7="","",IF(OR(H7="Won",H7="Declined",H7="Deferred"),"Closed",IF(P7&lt;0,"Past Renewal",IF(P7&lt;='Lists &amp; Assumptions'!$B$3,"In Window","Future"))))</f>
        <v/>
      </c>
      <c r="R7" s="20">
        <f>IF(COUNTA(A7:L7,N7:O7)=0,"",IF(OR(H7="Won",H7="Declined",H7="Deferred"),"Closed",IF(J7&lt;&gt;"",IF(J7&lt;'Lists &amp; Assumptions'!$B$2,"Overdue",IF(J7='Lists &amp; Assumptions'!$B$2,"Due Today","Scheduled")),IF(I7="","No Contact Date",IF('Lists &amp; Assumptions'!$B$2-I7&gt;='Lists &amp; Assumptions'!$B$5,"Stale - Schedule","No Follow-Up Set")))))</f>
        <v/>
      </c>
      <c r="S7" s="20">
        <f>IF(COUNTA(A7:L7,N7:O7)=0,"",IF(T7&lt;&gt;"","Needs Data",IF(OR(H7="Won",H7="Declined",H7="Deferred"),"Closed",IF(P7="","Needs Data",IF(P7&lt;0,"1 - Past Renewal",IF(OR(R7="Overdue",R7="Due Today",R7="Stale - Schedule",AND(P7&lt;='Lists &amp; Assumptions'!$B$3,OR(R7="No Contact Date",R7="No Follow-Up Set"))),"1 - Follow Up Now",IF(P7&lt;='Lists &amp; Assumptions'!$B$4,"2 - Renewal Soon",IF(P7&lt;='Lists &amp; Assumptions'!$B$3,"3 - In Window","4 - Future"))))))))</f>
        <v/>
      </c>
      <c r="T7" s="21">
        <f>IF(COUNTA(A7:L7,N7:O7)=0,"",IF(A7="","Missing opportunity ID",IF(COUNTIF($A$6:$A$125,A7)&gt;1,"Duplicate ID",IF(B7="","Missing account",IF(C7="","Missing owner",IF(D7="","Missing renewal date",IF(E7="","Missing existing policy type",IF(F7="","Missing candidate product",IF(E7=F7,"Candidate matches existing",IF(G7="","Missing opportunity source",IF(H7="","Missing stage",IF(AND(OR(K7&lt;&gt;"",L7&lt;&gt;""),OR(K7="",L7="")),"Complete both estimate fields",IF(AND(OR(H7="Won",H7="Declined",H7="Deferred"),O7=""),"Missing closed date",IF(AND(NOT(OR(H7="Won",H7="Declined",H7="Deferred")),O7&lt;&gt;""),"Closed date on open item",IF(AND(I7&lt;&gt;"",J7&lt;&gt;"",J7&lt;I7),"Follow-up before last contact","")))))))))))))))</f>
        <v/>
      </c>
    </row>
    <row r="8" ht="22" customHeight="1">
      <c r="A8" s="14" t="inlineStr">
        <is>
          <t>RU-26003</t>
        </is>
      </c>
      <c r="B8" s="15" t="inlineStr">
        <is>
          <t>Copper Finch Studio LLC</t>
        </is>
      </c>
      <c r="C8" s="14" t="inlineStr">
        <is>
          <t>Service Team A</t>
        </is>
      </c>
      <c r="D8" s="16" t="n">
        <v>46346</v>
      </c>
      <c r="E8" s="15" t="inlineStr">
        <is>
          <t>Homeowners</t>
        </is>
      </c>
      <c r="F8" s="15" t="inlineStr">
        <is>
          <t>Personal Umbrella</t>
        </is>
      </c>
      <c r="G8" s="14" t="inlineStr">
        <is>
          <t>Client Request</t>
        </is>
      </c>
      <c r="H8" s="14" t="inlineStr">
        <is>
          <t>Interested</t>
        </is>
      </c>
      <c r="I8" s="16" t="n">
        <v>46273</v>
      </c>
      <c r="J8" s="16" t="n">
        <v>46275</v>
      </c>
      <c r="K8" s="17" t="n">
        <v>1600</v>
      </c>
      <c r="L8" s="18" t="n">
        <v>0.11</v>
      </c>
      <c r="M8" s="19">
        <f>IF(OR(K8="",L8=""),"",IFERROR(K8*L8,""))</f>
        <v/>
      </c>
      <c r="N8" s="15" t="n"/>
      <c r="O8" s="16" t="n"/>
      <c r="P8" s="10">
        <f>IF(D8="","",D8-'Lists &amp; Assumptions'!$B$2)</f>
        <v/>
      </c>
      <c r="Q8" s="20">
        <f>IF(D8="","",IF(OR(H8="Won",H8="Declined",H8="Deferred"),"Closed",IF(P8&lt;0,"Past Renewal",IF(P8&lt;='Lists &amp; Assumptions'!$B$3,"In Window","Future"))))</f>
        <v/>
      </c>
      <c r="R8" s="20">
        <f>IF(COUNTA(A8:L8,N8:O8)=0,"",IF(OR(H8="Won",H8="Declined",H8="Deferred"),"Closed",IF(J8&lt;&gt;"",IF(J8&lt;'Lists &amp; Assumptions'!$B$2,"Overdue",IF(J8='Lists &amp; Assumptions'!$B$2,"Due Today","Scheduled")),IF(I8="","No Contact Date",IF('Lists &amp; Assumptions'!$B$2-I8&gt;='Lists &amp; Assumptions'!$B$5,"Stale - Schedule","No Follow-Up Set")))))</f>
        <v/>
      </c>
      <c r="S8" s="20">
        <f>IF(COUNTA(A8:L8,N8:O8)=0,"",IF(T8&lt;&gt;"","Needs Data",IF(OR(H8="Won",H8="Declined",H8="Deferred"),"Closed",IF(P8="","Needs Data",IF(P8&lt;0,"1 - Past Renewal",IF(OR(R8="Overdue",R8="Due Today",R8="Stale - Schedule",AND(P8&lt;='Lists &amp; Assumptions'!$B$3,OR(R8="No Contact Date",R8="No Follow-Up Set"))),"1 - Follow Up Now",IF(P8&lt;='Lists &amp; Assumptions'!$B$4,"2 - Renewal Soon",IF(P8&lt;='Lists &amp; Assumptions'!$B$3,"3 - In Window","4 - Future"))))))))</f>
        <v/>
      </c>
      <c r="T8" s="21">
        <f>IF(COUNTA(A8:L8,N8:O8)=0,"",IF(A8="","Missing opportunity ID",IF(COUNTIF($A$6:$A$125,A8)&gt;1,"Duplicate ID",IF(B8="","Missing account",IF(C8="","Missing owner",IF(D8="","Missing renewal date",IF(E8="","Missing existing policy type",IF(F8="","Missing candidate product",IF(E8=F8,"Candidate matches existing",IF(G8="","Missing opportunity source",IF(H8="","Missing stage",IF(AND(OR(K8&lt;&gt;"",L8&lt;&gt;""),OR(K8="",L8="")),"Complete both estimate fields",IF(AND(OR(H8="Won",H8="Declined",H8="Deferred"),O8=""),"Missing closed date",IF(AND(NOT(OR(H8="Won",H8="Declined",H8="Deferred")),O8&lt;&gt;""),"Closed date on open item",IF(AND(I8&lt;&gt;"",J8&lt;&gt;"",J8&lt;I8),"Follow-up before last contact","")))))))))))))))</f>
        <v/>
      </c>
    </row>
    <row r="9" ht="22" customHeight="1">
      <c r="A9" s="14" t="inlineStr">
        <is>
          <t>RU-26004</t>
        </is>
      </c>
      <c r="B9" s="15" t="inlineStr">
        <is>
          <t>Juniper Trail Outfitters LLC</t>
        </is>
      </c>
      <c r="C9" s="14" t="inlineStr">
        <is>
          <t>Sales Desk A</t>
        </is>
      </c>
      <c r="D9" s="16" t="n">
        <v>46376</v>
      </c>
      <c r="E9" s="15" t="inlineStr">
        <is>
          <t>Small Commercial Package</t>
        </is>
      </c>
      <c r="F9" s="15" t="inlineStr">
        <is>
          <t>Workers' Compensation</t>
        </is>
      </c>
      <c r="G9" s="14" t="inlineStr">
        <is>
          <t>Renewal Review</t>
        </is>
      </c>
      <c r="H9" s="14" t="inlineStr">
        <is>
          <t>New</t>
        </is>
      </c>
      <c r="I9" s="16" t="n"/>
      <c r="J9" s="16" t="n"/>
      <c r="K9" s="17" t="n">
        <v>2200</v>
      </c>
      <c r="L9" s="18" t="n">
        <v>0.09</v>
      </c>
      <c r="M9" s="19">
        <f>IF(OR(K9="",L9=""),"",IFERROR(K9*L9,""))</f>
        <v/>
      </c>
      <c r="N9" s="15" t="n"/>
      <c r="O9" s="16" t="n"/>
      <c r="P9" s="10">
        <f>IF(D9="","",D9-'Lists &amp; Assumptions'!$B$2)</f>
        <v/>
      </c>
      <c r="Q9" s="20">
        <f>IF(D9="","",IF(OR(H9="Won",H9="Declined",H9="Deferred"),"Closed",IF(P9&lt;0,"Past Renewal",IF(P9&lt;='Lists &amp; Assumptions'!$B$3,"In Window","Future"))))</f>
        <v/>
      </c>
      <c r="R9" s="20">
        <f>IF(COUNTA(A9:L9,N9:O9)=0,"",IF(OR(H9="Won",H9="Declined",H9="Deferred"),"Closed",IF(J9&lt;&gt;"",IF(J9&lt;'Lists &amp; Assumptions'!$B$2,"Overdue",IF(J9='Lists &amp; Assumptions'!$B$2,"Due Today","Scheduled")),IF(I9="","No Contact Date",IF('Lists &amp; Assumptions'!$B$2-I9&gt;='Lists &amp; Assumptions'!$B$5,"Stale - Schedule","No Follow-Up Set")))))</f>
        <v/>
      </c>
      <c r="S9" s="20">
        <f>IF(COUNTA(A9:L9,N9:O9)=0,"",IF(T9&lt;&gt;"","Needs Data",IF(OR(H9="Won",H9="Declined",H9="Deferred"),"Closed",IF(P9="","Needs Data",IF(P9&lt;0,"1 - Past Renewal",IF(OR(R9="Overdue",R9="Due Today",R9="Stale - Schedule",AND(P9&lt;='Lists &amp; Assumptions'!$B$3,OR(R9="No Contact Date",R9="No Follow-Up Set"))),"1 - Follow Up Now",IF(P9&lt;='Lists &amp; Assumptions'!$B$4,"2 - Renewal Soon",IF(P9&lt;='Lists &amp; Assumptions'!$B$3,"3 - In Window","4 - Future"))))))))</f>
        <v/>
      </c>
      <c r="T9" s="21">
        <f>IF(COUNTA(A9:L9,N9:O9)=0,"",IF(A9="","Missing opportunity ID",IF(COUNTIF($A$6:$A$125,A9)&gt;1,"Duplicate ID",IF(B9="","Missing account",IF(C9="","Missing owner",IF(D9="","Missing renewal date",IF(E9="","Missing existing policy type",IF(F9="","Missing candidate product",IF(E9=F9,"Candidate matches existing",IF(G9="","Missing opportunity source",IF(H9="","Missing stage",IF(AND(OR(K9&lt;&gt;"",L9&lt;&gt;""),OR(K9="",L9="")),"Complete both estimate fields",IF(AND(OR(H9="Won",H9="Declined",H9="Deferred"),O9=""),"Missing closed date",IF(AND(NOT(OR(H9="Won",H9="Declined",H9="Deferred")),O9&lt;&gt;""),"Closed date on open item",IF(AND(I9&lt;&gt;"",J9&lt;&gt;"",J9&lt;I9),"Follow-up before last contact","")))))))))))))))</f>
        <v/>
      </c>
    </row>
    <row r="10" ht="22" customHeight="1">
      <c r="A10" s="14" t="inlineStr">
        <is>
          <t>RU-26005</t>
        </is>
      </c>
      <c r="B10" s="15" t="inlineStr">
        <is>
          <t>Maple Orbit Design LLC</t>
        </is>
      </c>
      <c r="C10" s="14" t="inlineStr">
        <is>
          <t>Sales Desk B</t>
        </is>
      </c>
      <c r="D10" s="16" t="n">
        <v>46266</v>
      </c>
      <c r="E10" s="15" t="inlineStr">
        <is>
          <t>Cyber</t>
        </is>
      </c>
      <c r="F10" s="15" t="inlineStr">
        <is>
          <t>Small Commercial Package</t>
        </is>
      </c>
      <c r="G10" s="14" t="inlineStr">
        <is>
          <t>Service Note</t>
        </is>
      </c>
      <c r="H10" s="14" t="inlineStr">
        <is>
          <t>Quoted</t>
        </is>
      </c>
      <c r="I10" s="16" t="n">
        <v>46262</v>
      </c>
      <c r="J10" s="16" t="n">
        <v>46277</v>
      </c>
      <c r="K10" s="17" t="n">
        <v>3000</v>
      </c>
      <c r="L10" s="18" t="n">
        <v>0.125</v>
      </c>
      <c r="M10" s="19">
        <f>IF(OR(K10="",L10=""),"",IFERROR(K10*L10,""))</f>
        <v/>
      </c>
      <c r="N10" s="15" t="n"/>
      <c r="O10" s="16" t="n"/>
      <c r="P10" s="10">
        <f>IF(D10="","",D10-'Lists &amp; Assumptions'!$B$2)</f>
        <v/>
      </c>
      <c r="Q10" s="20">
        <f>IF(D10="","",IF(OR(H10="Won",H10="Declined",H10="Deferred"),"Closed",IF(P10&lt;0,"Past Renewal",IF(P10&lt;='Lists &amp; Assumptions'!$B$3,"In Window","Future"))))</f>
        <v/>
      </c>
      <c r="R10" s="20">
        <f>IF(COUNTA(A10:L10,N10:O10)=0,"",IF(OR(H10="Won",H10="Declined",H10="Deferred"),"Closed",IF(J10&lt;&gt;"",IF(J10&lt;'Lists &amp; Assumptions'!$B$2,"Overdue",IF(J10='Lists &amp; Assumptions'!$B$2,"Due Today","Scheduled")),IF(I10="","No Contact Date",IF('Lists &amp; Assumptions'!$B$2-I10&gt;='Lists &amp; Assumptions'!$B$5,"Stale - Schedule","No Follow-Up Set")))))</f>
        <v/>
      </c>
      <c r="S10" s="20">
        <f>IF(COUNTA(A10:L10,N10:O10)=0,"",IF(T10&lt;&gt;"","Needs Data",IF(OR(H10="Won",H10="Declined",H10="Deferred"),"Closed",IF(P10="","Needs Data",IF(P10&lt;0,"1 - Past Renewal",IF(OR(R10="Overdue",R10="Due Today",R10="Stale - Schedule",AND(P10&lt;='Lists &amp; Assumptions'!$B$3,OR(R10="No Contact Date",R10="No Follow-Up Set"))),"1 - Follow Up Now",IF(P10&lt;='Lists &amp; Assumptions'!$B$4,"2 - Renewal Soon",IF(P10&lt;='Lists &amp; Assumptions'!$B$3,"3 - In Window","4 - Future"))))))))</f>
        <v/>
      </c>
      <c r="T10" s="21">
        <f>IF(COUNTA(A10:L10,N10:O10)=0,"",IF(A10="","Missing opportunity ID",IF(COUNTIF($A$6:$A$125,A10)&gt;1,"Duplicate ID",IF(B10="","Missing account",IF(C10="","Missing owner",IF(D10="","Missing renewal date",IF(E10="","Missing existing policy type",IF(F10="","Missing candidate product",IF(E10=F10,"Candidate matches existing",IF(G10="","Missing opportunity source",IF(H10="","Missing stage",IF(AND(OR(K10&lt;&gt;"",L10&lt;&gt;""),OR(K10="",L10="")),"Complete both estimate fields",IF(AND(OR(H10="Won",H10="Declined",H10="Deferred"),O10=""),"Missing closed date",IF(AND(NOT(OR(H10="Won",H10="Declined",H10="Deferred")),O10&lt;&gt;""),"Closed date on open item",IF(AND(I10&lt;&gt;"",J10&lt;&gt;"",J10&lt;I10),"Follow-up before last contact","")))))))))))))))</f>
        <v/>
      </c>
    </row>
    <row r="11" ht="22" customHeight="1">
      <c r="A11" s="14" t="inlineStr">
        <is>
          <t>RU-26006</t>
        </is>
      </c>
      <c r="B11" s="15" t="inlineStr">
        <is>
          <t>Northstar Nook Books LLC</t>
        </is>
      </c>
      <c r="C11" s="14" t="inlineStr">
        <is>
          <t>Service Team A</t>
        </is>
      </c>
      <c r="D11" s="16" t="n">
        <v>46295</v>
      </c>
      <c r="E11" s="15" t="inlineStr">
        <is>
          <t>Small Commercial Package</t>
        </is>
      </c>
      <c r="F11" s="15" t="inlineStr">
        <is>
          <t>Cyber</t>
        </is>
      </c>
      <c r="G11" s="14" t="inlineStr">
        <is>
          <t>Client Request</t>
        </is>
      </c>
      <c r="H11" s="14" t="inlineStr">
        <is>
          <t>Won</t>
        </is>
      </c>
      <c r="I11" s="16" t="n">
        <v>46270</v>
      </c>
      <c r="J11" s="16" t="n"/>
      <c r="K11" s="17" t="n">
        <v>900</v>
      </c>
      <c r="L11" s="18" t="n">
        <v>0.1</v>
      </c>
      <c r="M11" s="19">
        <f>IF(OR(K11="",L11=""),"",IFERROR(K11*L11,""))</f>
        <v/>
      </c>
      <c r="N11" s="15" t="n"/>
      <c r="O11" s="16" t="n">
        <v>46270</v>
      </c>
      <c r="P11" s="10">
        <f>IF(D11="","",D11-'Lists &amp; Assumptions'!$B$2)</f>
        <v/>
      </c>
      <c r="Q11" s="20">
        <f>IF(D11="","",IF(OR(H11="Won",H11="Declined",H11="Deferred"),"Closed",IF(P11&lt;0,"Past Renewal",IF(P11&lt;='Lists &amp; Assumptions'!$B$3,"In Window","Future"))))</f>
        <v/>
      </c>
      <c r="R11" s="20">
        <f>IF(COUNTA(A11:L11,N11:O11)=0,"",IF(OR(H11="Won",H11="Declined",H11="Deferred"),"Closed",IF(J11&lt;&gt;"",IF(J11&lt;'Lists &amp; Assumptions'!$B$2,"Overdue",IF(J11='Lists &amp; Assumptions'!$B$2,"Due Today","Scheduled")),IF(I11="","No Contact Date",IF('Lists &amp; Assumptions'!$B$2-I11&gt;='Lists &amp; Assumptions'!$B$5,"Stale - Schedule","No Follow-Up Set")))))</f>
        <v/>
      </c>
      <c r="S11" s="20">
        <f>IF(COUNTA(A11:L11,N11:O11)=0,"",IF(T11&lt;&gt;"","Needs Data",IF(OR(H11="Won",H11="Declined",H11="Deferred"),"Closed",IF(P11="","Needs Data",IF(P11&lt;0,"1 - Past Renewal",IF(OR(R11="Overdue",R11="Due Today",R11="Stale - Schedule",AND(P11&lt;='Lists &amp; Assumptions'!$B$3,OR(R11="No Contact Date",R11="No Follow-Up Set"))),"1 - Follow Up Now",IF(P11&lt;='Lists &amp; Assumptions'!$B$4,"2 - Renewal Soon",IF(P11&lt;='Lists &amp; Assumptions'!$B$3,"3 - In Window","4 - Future"))))))))</f>
        <v/>
      </c>
      <c r="T11" s="21">
        <f>IF(COUNTA(A11:L11,N11:O11)=0,"",IF(A11="","Missing opportunity ID",IF(COUNTIF($A$6:$A$125,A11)&gt;1,"Duplicate ID",IF(B11="","Missing account",IF(C11="","Missing owner",IF(D11="","Missing renewal date",IF(E11="","Missing existing policy type",IF(F11="","Missing candidate product",IF(E11=F11,"Candidate matches existing",IF(G11="","Missing opportunity source",IF(H11="","Missing stage",IF(AND(OR(K11&lt;&gt;"",L11&lt;&gt;""),OR(K11="",L11="")),"Complete both estimate fields",IF(AND(OR(H11="Won",H11="Declined",H11="Deferred"),O11=""),"Missing closed date",IF(AND(NOT(OR(H11="Won",H11="Declined",H11="Deferred")),O11&lt;&gt;""),"Closed date on open item",IF(AND(I11&lt;&gt;"",J11&lt;&gt;"",J11&lt;I11),"Follow-up before last contact","")))))))))))))))</f>
        <v/>
      </c>
    </row>
    <row r="12" ht="22" customHeight="1">
      <c r="A12" s="14" t="inlineStr">
        <is>
          <t>RU-26007</t>
        </is>
      </c>
      <c r="B12" s="15" t="inlineStr">
        <is>
          <t>Paper Harbor Cafe LLC</t>
        </is>
      </c>
      <c r="C12" s="14" t="inlineStr">
        <is>
          <t>Sales Desk A</t>
        </is>
      </c>
      <c r="D12" s="16" t="n">
        <v>46310</v>
      </c>
      <c r="E12" s="15" t="inlineStr">
        <is>
          <t>Workers' Compensation</t>
        </is>
      </c>
      <c r="F12" s="15" t="inlineStr">
        <is>
          <t>Commercial Auto</t>
        </is>
      </c>
      <c r="G12" s="14" t="inlineStr">
        <is>
          <t>Renewal Review</t>
        </is>
      </c>
      <c r="H12" s="14" t="inlineStr">
        <is>
          <t>Declined</t>
        </is>
      </c>
      <c r="I12" s="16" t="n">
        <v>46273</v>
      </c>
      <c r="J12" s="16" t="n"/>
      <c r="K12" s="17" t="n">
        <v>1400</v>
      </c>
      <c r="L12" s="18" t="n">
        <v>0.1</v>
      </c>
      <c r="M12" s="19">
        <f>IF(OR(K12="",L12=""),"",IFERROR(K12*L12,""))</f>
        <v/>
      </c>
      <c r="N12" s="15" t="n"/>
      <c r="O12" s="16" t="n">
        <v>46273</v>
      </c>
      <c r="P12" s="10">
        <f>IF(D12="","",D12-'Lists &amp; Assumptions'!$B$2)</f>
        <v/>
      </c>
      <c r="Q12" s="20">
        <f>IF(D12="","",IF(OR(H12="Won",H12="Declined",H12="Deferred"),"Closed",IF(P12&lt;0,"Past Renewal",IF(P12&lt;='Lists &amp; Assumptions'!$B$3,"In Window","Future"))))</f>
        <v/>
      </c>
      <c r="R12" s="20">
        <f>IF(COUNTA(A12:L12,N12:O12)=0,"",IF(OR(H12="Won",H12="Declined",H12="Deferred"),"Closed",IF(J12&lt;&gt;"",IF(J12&lt;'Lists &amp; Assumptions'!$B$2,"Overdue",IF(J12='Lists &amp; Assumptions'!$B$2,"Due Today","Scheduled")),IF(I12="","No Contact Date",IF('Lists &amp; Assumptions'!$B$2-I12&gt;='Lists &amp; Assumptions'!$B$5,"Stale - Schedule","No Follow-Up Set")))))</f>
        <v/>
      </c>
      <c r="S12" s="20">
        <f>IF(COUNTA(A12:L12,N12:O12)=0,"",IF(T12&lt;&gt;"","Needs Data",IF(OR(H12="Won",H12="Declined",H12="Deferred"),"Closed",IF(P12="","Needs Data",IF(P12&lt;0,"1 - Past Renewal",IF(OR(R12="Overdue",R12="Due Today",R12="Stale - Schedule",AND(P12&lt;='Lists &amp; Assumptions'!$B$3,OR(R12="No Contact Date",R12="No Follow-Up Set"))),"1 - Follow Up Now",IF(P12&lt;='Lists &amp; Assumptions'!$B$4,"2 - Renewal Soon",IF(P12&lt;='Lists &amp; Assumptions'!$B$3,"3 - In Window","4 - Future"))))))))</f>
        <v/>
      </c>
      <c r="T12" s="21">
        <f>IF(COUNTA(A12:L12,N12:O12)=0,"",IF(A12="","Missing opportunity ID",IF(COUNTIF($A$6:$A$125,A12)&gt;1,"Duplicate ID",IF(B12="","Missing account",IF(C12="","Missing owner",IF(D12="","Missing renewal date",IF(E12="","Missing existing policy type",IF(F12="","Missing candidate product",IF(E12=F12,"Candidate matches existing",IF(G12="","Missing opportunity source",IF(H12="","Missing stage",IF(AND(OR(K12&lt;&gt;"",L12&lt;&gt;""),OR(K12="",L12="")),"Complete both estimate fields",IF(AND(OR(H12="Won",H12="Declined",H12="Deferred"),O12=""),"Missing closed date",IF(AND(NOT(OR(H12="Won",H12="Declined",H12="Deferred")),O12&lt;&gt;""),"Closed date on open item",IF(AND(I12&lt;&gt;"",J12&lt;&gt;"",J12&lt;I12),"Follow-up before last contact","")))))))))))))))</f>
        <v/>
      </c>
    </row>
    <row r="13" ht="22" customHeight="1">
      <c r="A13" s="14" t="inlineStr">
        <is>
          <t>RU-26008</t>
        </is>
      </c>
      <c r="B13" s="15" t="inlineStr">
        <is>
          <t>Red Pebble Repair LLC</t>
        </is>
      </c>
      <c r="C13" s="14" t="inlineStr">
        <is>
          <t>Sales Desk B</t>
        </is>
      </c>
      <c r="D13" s="16" t="n">
        <v>46327</v>
      </c>
      <c r="E13" s="15" t="inlineStr">
        <is>
          <t>Commercial Auto</t>
        </is>
      </c>
      <c r="F13" s="15" t="inlineStr">
        <is>
          <t>Workers' Compensation</t>
        </is>
      </c>
      <c r="G13" s="14" t="inlineStr">
        <is>
          <t>Service Note</t>
        </is>
      </c>
      <c r="H13" s="14" t="inlineStr">
        <is>
          <t>Deferred</t>
        </is>
      </c>
      <c r="I13" s="16" t="n">
        <v>46274</v>
      </c>
      <c r="J13" s="16" t="n"/>
      <c r="K13" s="17" t="n">
        <v>700</v>
      </c>
      <c r="L13" s="18" t="n">
        <v>0.08</v>
      </c>
      <c r="M13" s="19">
        <f>IF(OR(K13="",L13=""),"",IFERROR(K13*L13,""))</f>
        <v/>
      </c>
      <c r="N13" s="15" t="n"/>
      <c r="O13" s="16" t="n">
        <v>46274</v>
      </c>
      <c r="P13" s="10">
        <f>IF(D13="","",D13-'Lists &amp; Assumptions'!$B$2)</f>
        <v/>
      </c>
      <c r="Q13" s="20">
        <f>IF(D13="","",IF(OR(H13="Won",H13="Declined",H13="Deferred"),"Closed",IF(P13&lt;0,"Past Renewal",IF(P13&lt;='Lists &amp; Assumptions'!$B$3,"In Window","Future"))))</f>
        <v/>
      </c>
      <c r="R13" s="20">
        <f>IF(COUNTA(A13:L13,N13:O13)=0,"",IF(OR(H13="Won",H13="Declined",H13="Deferred"),"Closed",IF(J13&lt;&gt;"",IF(J13&lt;'Lists &amp; Assumptions'!$B$2,"Overdue",IF(J13='Lists &amp; Assumptions'!$B$2,"Due Today","Scheduled")),IF(I13="","No Contact Date",IF('Lists &amp; Assumptions'!$B$2-I13&gt;='Lists &amp; Assumptions'!$B$5,"Stale - Schedule","No Follow-Up Set")))))</f>
        <v/>
      </c>
      <c r="S13" s="20">
        <f>IF(COUNTA(A13:L13,N13:O13)=0,"",IF(T13&lt;&gt;"","Needs Data",IF(OR(H13="Won",H13="Declined",H13="Deferred"),"Closed",IF(P13="","Needs Data",IF(P13&lt;0,"1 - Past Renewal",IF(OR(R13="Overdue",R13="Due Today",R13="Stale - Schedule",AND(P13&lt;='Lists &amp; Assumptions'!$B$3,OR(R13="No Contact Date",R13="No Follow-Up Set"))),"1 - Follow Up Now",IF(P13&lt;='Lists &amp; Assumptions'!$B$4,"2 - Renewal Soon",IF(P13&lt;='Lists &amp; Assumptions'!$B$3,"3 - In Window","4 - Future"))))))))</f>
        <v/>
      </c>
      <c r="T13" s="21">
        <f>IF(COUNTA(A13:L13,N13:O13)=0,"",IF(A13="","Missing opportunity ID",IF(COUNTIF($A$6:$A$125,A13)&gt;1,"Duplicate ID",IF(B13="","Missing account",IF(C13="","Missing owner",IF(D13="","Missing renewal date",IF(E13="","Missing existing policy type",IF(F13="","Missing candidate product",IF(E13=F13,"Candidate matches existing",IF(G13="","Missing opportunity source",IF(H13="","Missing stage",IF(AND(OR(K13&lt;&gt;"",L13&lt;&gt;""),OR(K13="",L13="")),"Complete both estimate fields",IF(AND(OR(H13="Won",H13="Declined",H13="Deferred"),O13=""),"Missing closed date",IF(AND(NOT(OR(H13="Won",H13="Declined",H13="Deferred")),O13&lt;&gt;""),"Closed date on open item",IF(AND(I13&lt;&gt;"",J13&lt;&gt;"",J13&lt;I13),"Follow-up before last contact","")))))))))))))))</f>
        <v/>
      </c>
    </row>
    <row r="14" ht="22" customHeight="1">
      <c r="A14" s="14" t="inlineStr">
        <is>
          <t>RU-26009</t>
        </is>
      </c>
      <c r="B14" s="15" t="inlineStr">
        <is>
          <t>Silver Acorn Crafts LLC</t>
        </is>
      </c>
      <c r="C14" s="14" t="inlineStr">
        <is>
          <t>Service Team A</t>
        </is>
      </c>
      <c r="D14" s="16" t="n">
        <v>46320</v>
      </c>
      <c r="E14" s="15" t="inlineStr">
        <is>
          <t>Homeowners</t>
        </is>
      </c>
      <c r="F14" s="15" t="inlineStr">
        <is>
          <t>Flood</t>
        </is>
      </c>
      <c r="G14" s="14" t="inlineStr">
        <is>
          <t>Agency Campaign</t>
        </is>
      </c>
      <c r="H14" s="14" t="inlineStr">
        <is>
          <t>Contacted</t>
        </is>
      </c>
      <c r="I14" s="16" t="n">
        <v>46254</v>
      </c>
      <c r="J14" s="16" t="n"/>
      <c r="K14" s="17" t="n">
        <v>1100</v>
      </c>
      <c r="L14" s="18" t="n">
        <v>0.12</v>
      </c>
      <c r="M14" s="19">
        <f>IF(OR(K14="",L14=""),"",IFERROR(K14*L14,""))</f>
        <v/>
      </c>
      <c r="N14" s="15" t="n"/>
      <c r="O14" s="16" t="n"/>
      <c r="P14" s="10">
        <f>IF(D14="","",D14-'Lists &amp; Assumptions'!$B$2)</f>
        <v/>
      </c>
      <c r="Q14" s="20">
        <f>IF(D14="","",IF(OR(H14="Won",H14="Declined",H14="Deferred"),"Closed",IF(P14&lt;0,"Past Renewal",IF(P14&lt;='Lists &amp; Assumptions'!$B$3,"In Window","Future"))))</f>
        <v/>
      </c>
      <c r="R14" s="20">
        <f>IF(COUNTA(A14:L14,N14:O14)=0,"",IF(OR(H14="Won",H14="Declined",H14="Deferred"),"Closed",IF(J14&lt;&gt;"",IF(J14&lt;'Lists &amp; Assumptions'!$B$2,"Overdue",IF(J14='Lists &amp; Assumptions'!$B$2,"Due Today","Scheduled")),IF(I14="","No Contact Date",IF('Lists &amp; Assumptions'!$B$2-I14&gt;='Lists &amp; Assumptions'!$B$5,"Stale - Schedule","No Follow-Up Set")))))</f>
        <v/>
      </c>
      <c r="S14" s="20">
        <f>IF(COUNTA(A14:L14,N14:O14)=0,"",IF(T14&lt;&gt;"","Needs Data",IF(OR(H14="Won",H14="Declined",H14="Deferred"),"Closed",IF(P14="","Needs Data",IF(P14&lt;0,"1 - Past Renewal",IF(OR(R14="Overdue",R14="Due Today",R14="Stale - Schedule",AND(P14&lt;='Lists &amp; Assumptions'!$B$3,OR(R14="No Contact Date",R14="No Follow-Up Set"))),"1 - Follow Up Now",IF(P14&lt;='Lists &amp; Assumptions'!$B$4,"2 - Renewal Soon",IF(P14&lt;='Lists &amp; Assumptions'!$B$3,"3 - In Window","4 - Future"))))))))</f>
        <v/>
      </c>
      <c r="T14" s="21">
        <f>IF(COUNTA(A14:L14,N14:O14)=0,"",IF(A14="","Missing opportunity ID",IF(COUNTIF($A$6:$A$125,A14)&gt;1,"Duplicate ID",IF(B14="","Missing account",IF(C14="","Missing owner",IF(D14="","Missing renewal date",IF(E14="","Missing existing policy type",IF(F14="","Missing candidate product",IF(E14=F14,"Candidate matches existing",IF(G14="","Missing opportunity source",IF(H14="","Missing stage",IF(AND(OR(K14&lt;&gt;"",L14&lt;&gt;""),OR(K14="",L14="")),"Complete both estimate fields",IF(AND(OR(H14="Won",H14="Declined",H14="Deferred"),O14=""),"Missing closed date",IF(AND(NOT(OR(H14="Won",H14="Declined",H14="Deferred")),O14&lt;&gt;""),"Closed date on open item",IF(AND(I14&lt;&gt;"",J14&lt;&gt;"",J14&lt;I14),"Follow-up before last contact","")))))))))))))))</f>
        <v/>
      </c>
    </row>
    <row r="15" ht="22" customHeight="1">
      <c r="A15" s="14" t="inlineStr">
        <is>
          <t>RU-26010</t>
        </is>
      </c>
      <c r="B15" s="15" t="inlineStr">
        <is>
          <t>Sunny Compass Tutors LLC</t>
        </is>
      </c>
      <c r="C15" s="14" t="inlineStr">
        <is>
          <t>Sales Desk A</t>
        </is>
      </c>
      <c r="D15" s="16" t="n">
        <v>46290</v>
      </c>
      <c r="E15" s="15" t="inlineStr">
        <is>
          <t>Renters</t>
        </is>
      </c>
      <c r="F15" s="15" t="inlineStr">
        <is>
          <t>Renters</t>
        </is>
      </c>
      <c r="G15" s="14" t="inlineStr">
        <is>
          <t>Renewal Review</t>
        </is>
      </c>
      <c r="H15" s="14" t="inlineStr">
        <is>
          <t>New</t>
        </is>
      </c>
      <c r="I15" s="16" t="n"/>
      <c r="J15" s="16" t="n"/>
      <c r="K15" s="17" t="n">
        <v>500</v>
      </c>
      <c r="L15" s="18" t="n">
        <v>0.1</v>
      </c>
      <c r="M15" s="19">
        <f>IF(OR(K15="",L15=""),"",IFERROR(K15*L15,""))</f>
        <v/>
      </c>
      <c r="N15" s="15" t="inlineStr">
        <is>
          <t>Intentional sample data-quality test.</t>
        </is>
      </c>
      <c r="O15" s="16" t="n"/>
      <c r="P15" s="10">
        <f>IF(D15="","",D15-'Lists &amp; Assumptions'!$B$2)</f>
        <v/>
      </c>
      <c r="Q15" s="20">
        <f>IF(D15="","",IF(OR(H15="Won",H15="Declined",H15="Deferred"),"Closed",IF(P15&lt;0,"Past Renewal",IF(P15&lt;='Lists &amp; Assumptions'!$B$3,"In Window","Future"))))</f>
        <v/>
      </c>
      <c r="R15" s="20">
        <f>IF(COUNTA(A15:L15,N15:O15)=0,"",IF(OR(H15="Won",H15="Declined",H15="Deferred"),"Closed",IF(J15&lt;&gt;"",IF(J15&lt;'Lists &amp; Assumptions'!$B$2,"Overdue",IF(J15='Lists &amp; Assumptions'!$B$2,"Due Today","Scheduled")),IF(I15="","No Contact Date",IF('Lists &amp; Assumptions'!$B$2-I15&gt;='Lists &amp; Assumptions'!$B$5,"Stale - Schedule","No Follow-Up Set")))))</f>
        <v/>
      </c>
      <c r="S15" s="20">
        <f>IF(COUNTA(A15:L15,N15:O15)=0,"",IF(T15&lt;&gt;"","Needs Data",IF(OR(H15="Won",H15="Declined",H15="Deferred"),"Closed",IF(P15="","Needs Data",IF(P15&lt;0,"1 - Past Renewal",IF(OR(R15="Overdue",R15="Due Today",R15="Stale - Schedule",AND(P15&lt;='Lists &amp; Assumptions'!$B$3,OR(R15="No Contact Date",R15="No Follow-Up Set"))),"1 - Follow Up Now",IF(P15&lt;='Lists &amp; Assumptions'!$B$4,"2 - Renewal Soon",IF(P15&lt;='Lists &amp; Assumptions'!$B$3,"3 - In Window","4 - Future"))))))))</f>
        <v/>
      </c>
      <c r="T15" s="21">
        <f>IF(COUNTA(A15:L15,N15:O15)=0,"",IF(A15="","Missing opportunity ID",IF(COUNTIF($A$6:$A$125,A15)&gt;1,"Duplicate ID",IF(B15="","Missing account",IF(C15="","Missing owner",IF(D15="","Missing renewal date",IF(E15="","Missing existing policy type",IF(F15="","Missing candidate product",IF(E15=F15,"Candidate matches existing",IF(G15="","Missing opportunity source",IF(H15="","Missing stage",IF(AND(OR(K15&lt;&gt;"",L15&lt;&gt;""),OR(K15="",L15="")),"Complete both estimate fields",IF(AND(OR(H15="Won",H15="Declined",H15="Deferred"),O15=""),"Missing closed date",IF(AND(NOT(OR(H15="Won",H15="Declined",H15="Deferred")),O15&lt;&gt;""),"Closed date on open item",IF(AND(I15&lt;&gt;"",J15&lt;&gt;"",J15&lt;I15),"Follow-up before last contact","")))))))))))))))</f>
        <v/>
      </c>
    </row>
    <row r="16" ht="22" customHeight="1">
      <c r="A16" s="14" t="n"/>
      <c r="B16" s="15" t="n"/>
      <c r="C16" s="14" t="n"/>
      <c r="D16" s="16" t="n"/>
      <c r="E16" s="15" t="n"/>
      <c r="F16" s="15" t="n"/>
      <c r="G16" s="14" t="n"/>
      <c r="H16" s="14" t="n"/>
      <c r="I16" s="16" t="n"/>
      <c r="J16" s="16" t="n"/>
      <c r="K16" s="17" t="n"/>
      <c r="L16" s="18" t="n"/>
      <c r="M16" s="19">
        <f>IF(OR(K16="",L16=""),"",IFERROR(K16*L16,""))</f>
        <v/>
      </c>
      <c r="N16" s="15" t="n"/>
      <c r="O16" s="16" t="n"/>
      <c r="P16" s="10">
        <f>IF(D16="","",D16-'Lists &amp; Assumptions'!$B$2)</f>
        <v/>
      </c>
      <c r="Q16" s="20">
        <f>IF(D16="","",IF(OR(H16="Won",H16="Declined",H16="Deferred"),"Closed",IF(P16&lt;0,"Past Renewal",IF(P16&lt;='Lists &amp; Assumptions'!$B$3,"In Window","Future"))))</f>
        <v/>
      </c>
      <c r="R16" s="20">
        <f>IF(COUNTA(A16:L16,N16:O16)=0,"",IF(OR(H16="Won",H16="Declined",H16="Deferred"),"Closed",IF(J16&lt;&gt;"",IF(J16&lt;'Lists &amp; Assumptions'!$B$2,"Overdue",IF(J16='Lists &amp; Assumptions'!$B$2,"Due Today","Scheduled")),IF(I16="","No Contact Date",IF('Lists &amp; Assumptions'!$B$2-I16&gt;='Lists &amp; Assumptions'!$B$5,"Stale - Schedule","No Follow-Up Set")))))</f>
        <v/>
      </c>
      <c r="S16" s="20">
        <f>IF(COUNTA(A16:L16,N16:O16)=0,"",IF(T16&lt;&gt;"","Needs Data",IF(OR(H16="Won",H16="Declined",H16="Deferred"),"Closed",IF(P16="","Needs Data",IF(P16&lt;0,"1 - Past Renewal",IF(OR(R16="Overdue",R16="Due Today",R16="Stale - Schedule",AND(P16&lt;='Lists &amp; Assumptions'!$B$3,OR(R16="No Contact Date",R16="No Follow-Up Set"))),"1 - Follow Up Now",IF(P16&lt;='Lists &amp; Assumptions'!$B$4,"2 - Renewal Soon",IF(P16&lt;='Lists &amp; Assumptions'!$B$3,"3 - In Window","4 - Future"))))))))</f>
        <v/>
      </c>
      <c r="T16" s="21">
        <f>IF(COUNTA(A16:L16,N16:O16)=0,"",IF(A16="","Missing opportunity ID",IF(COUNTIF($A$6:$A$125,A16)&gt;1,"Duplicate ID",IF(B16="","Missing account",IF(C16="","Missing owner",IF(D16="","Missing renewal date",IF(E16="","Missing existing policy type",IF(F16="","Missing candidate product",IF(E16=F16,"Candidate matches existing",IF(G16="","Missing opportunity source",IF(H16="","Missing stage",IF(AND(OR(K16&lt;&gt;"",L16&lt;&gt;""),OR(K16="",L16="")),"Complete both estimate fields",IF(AND(OR(H16="Won",H16="Declined",H16="Deferred"),O16=""),"Missing closed date",IF(AND(NOT(OR(H16="Won",H16="Declined",H16="Deferred")),O16&lt;&gt;""),"Closed date on open item",IF(AND(I16&lt;&gt;"",J16&lt;&gt;"",J16&lt;I16),"Follow-up before last contact","")))))))))))))))</f>
        <v/>
      </c>
    </row>
    <row r="17" ht="22" customHeight="1">
      <c r="A17" s="14" t="n"/>
      <c r="B17" s="15" t="n"/>
      <c r="C17" s="14" t="n"/>
      <c r="D17" s="16" t="n"/>
      <c r="E17" s="15" t="n"/>
      <c r="F17" s="15" t="n"/>
      <c r="G17" s="14" t="n"/>
      <c r="H17" s="14" t="n"/>
      <c r="I17" s="16" t="n"/>
      <c r="J17" s="16" t="n"/>
      <c r="K17" s="17" t="n"/>
      <c r="L17" s="18" t="n"/>
      <c r="M17" s="19">
        <f>IF(OR(K17="",L17=""),"",IFERROR(K17*L17,""))</f>
        <v/>
      </c>
      <c r="N17" s="15" t="n"/>
      <c r="O17" s="16" t="n"/>
      <c r="P17" s="10">
        <f>IF(D17="","",D17-'Lists &amp; Assumptions'!$B$2)</f>
        <v/>
      </c>
      <c r="Q17" s="20">
        <f>IF(D17="","",IF(OR(H17="Won",H17="Declined",H17="Deferred"),"Closed",IF(P17&lt;0,"Past Renewal",IF(P17&lt;='Lists &amp; Assumptions'!$B$3,"In Window","Future"))))</f>
        <v/>
      </c>
      <c r="R17" s="20">
        <f>IF(COUNTA(A17:L17,N17:O17)=0,"",IF(OR(H17="Won",H17="Declined",H17="Deferred"),"Closed",IF(J17&lt;&gt;"",IF(J17&lt;'Lists &amp; Assumptions'!$B$2,"Overdue",IF(J17='Lists &amp; Assumptions'!$B$2,"Due Today","Scheduled")),IF(I17="","No Contact Date",IF('Lists &amp; Assumptions'!$B$2-I17&gt;='Lists &amp; Assumptions'!$B$5,"Stale - Schedule","No Follow-Up Set")))))</f>
        <v/>
      </c>
      <c r="S17" s="20">
        <f>IF(COUNTA(A17:L17,N17:O17)=0,"",IF(T17&lt;&gt;"","Needs Data",IF(OR(H17="Won",H17="Declined",H17="Deferred"),"Closed",IF(P17="","Needs Data",IF(P17&lt;0,"1 - Past Renewal",IF(OR(R17="Overdue",R17="Due Today",R17="Stale - Schedule",AND(P17&lt;='Lists &amp; Assumptions'!$B$3,OR(R17="No Contact Date",R17="No Follow-Up Set"))),"1 - Follow Up Now",IF(P17&lt;='Lists &amp; Assumptions'!$B$4,"2 - Renewal Soon",IF(P17&lt;='Lists &amp; Assumptions'!$B$3,"3 - In Window","4 - Future"))))))))</f>
        <v/>
      </c>
      <c r="T17" s="21">
        <f>IF(COUNTA(A17:L17,N17:O17)=0,"",IF(A17="","Missing opportunity ID",IF(COUNTIF($A$6:$A$125,A17)&gt;1,"Duplicate ID",IF(B17="","Missing account",IF(C17="","Missing owner",IF(D17="","Missing renewal date",IF(E17="","Missing existing policy type",IF(F17="","Missing candidate product",IF(E17=F17,"Candidate matches existing",IF(G17="","Missing opportunity source",IF(H17="","Missing stage",IF(AND(OR(K17&lt;&gt;"",L17&lt;&gt;""),OR(K17="",L17="")),"Complete both estimate fields",IF(AND(OR(H17="Won",H17="Declined",H17="Deferred"),O17=""),"Missing closed date",IF(AND(NOT(OR(H17="Won",H17="Declined",H17="Deferred")),O17&lt;&gt;""),"Closed date on open item",IF(AND(I17&lt;&gt;"",J17&lt;&gt;"",J17&lt;I17),"Follow-up before last contact","")))))))))))))))</f>
        <v/>
      </c>
    </row>
    <row r="18" ht="22" customHeight="1">
      <c r="A18" s="14" t="n"/>
      <c r="B18" s="15" t="n"/>
      <c r="C18" s="14" t="n"/>
      <c r="D18" s="16" t="n"/>
      <c r="E18" s="15" t="n"/>
      <c r="F18" s="15" t="n"/>
      <c r="G18" s="14" t="n"/>
      <c r="H18" s="14" t="n"/>
      <c r="I18" s="16" t="n"/>
      <c r="J18" s="16" t="n"/>
      <c r="K18" s="17" t="n"/>
      <c r="L18" s="18" t="n"/>
      <c r="M18" s="19">
        <f>IF(OR(K18="",L18=""),"",IFERROR(K18*L18,""))</f>
        <v/>
      </c>
      <c r="N18" s="15" t="n"/>
      <c r="O18" s="16" t="n"/>
      <c r="P18" s="10">
        <f>IF(D18="","",D18-'Lists &amp; Assumptions'!$B$2)</f>
        <v/>
      </c>
      <c r="Q18" s="20">
        <f>IF(D18="","",IF(OR(H18="Won",H18="Declined",H18="Deferred"),"Closed",IF(P18&lt;0,"Past Renewal",IF(P18&lt;='Lists &amp; Assumptions'!$B$3,"In Window","Future"))))</f>
        <v/>
      </c>
      <c r="R18" s="20">
        <f>IF(COUNTA(A18:L18,N18:O18)=0,"",IF(OR(H18="Won",H18="Declined",H18="Deferred"),"Closed",IF(J18&lt;&gt;"",IF(J18&lt;'Lists &amp; Assumptions'!$B$2,"Overdue",IF(J18='Lists &amp; Assumptions'!$B$2,"Due Today","Scheduled")),IF(I18="","No Contact Date",IF('Lists &amp; Assumptions'!$B$2-I18&gt;='Lists &amp; Assumptions'!$B$5,"Stale - Schedule","No Follow-Up Set")))))</f>
        <v/>
      </c>
      <c r="S18" s="20">
        <f>IF(COUNTA(A18:L18,N18:O18)=0,"",IF(T18&lt;&gt;"","Needs Data",IF(OR(H18="Won",H18="Declined",H18="Deferred"),"Closed",IF(P18="","Needs Data",IF(P18&lt;0,"1 - Past Renewal",IF(OR(R18="Overdue",R18="Due Today",R18="Stale - Schedule",AND(P18&lt;='Lists &amp; Assumptions'!$B$3,OR(R18="No Contact Date",R18="No Follow-Up Set"))),"1 - Follow Up Now",IF(P18&lt;='Lists &amp; Assumptions'!$B$4,"2 - Renewal Soon",IF(P18&lt;='Lists &amp; Assumptions'!$B$3,"3 - In Window","4 - Future"))))))))</f>
        <v/>
      </c>
      <c r="T18" s="21">
        <f>IF(COUNTA(A18:L18,N18:O18)=0,"",IF(A18="","Missing opportunity ID",IF(COUNTIF($A$6:$A$125,A18)&gt;1,"Duplicate ID",IF(B18="","Missing account",IF(C18="","Missing owner",IF(D18="","Missing renewal date",IF(E18="","Missing existing policy type",IF(F18="","Missing candidate product",IF(E18=F18,"Candidate matches existing",IF(G18="","Missing opportunity source",IF(H18="","Missing stage",IF(AND(OR(K18&lt;&gt;"",L18&lt;&gt;""),OR(K18="",L18="")),"Complete both estimate fields",IF(AND(OR(H18="Won",H18="Declined",H18="Deferred"),O18=""),"Missing closed date",IF(AND(NOT(OR(H18="Won",H18="Declined",H18="Deferred")),O18&lt;&gt;""),"Closed date on open item",IF(AND(I18&lt;&gt;"",J18&lt;&gt;"",J18&lt;I18),"Follow-up before last contact","")))))))))))))))</f>
        <v/>
      </c>
    </row>
    <row r="19" ht="22" customHeight="1">
      <c r="A19" s="14" t="n"/>
      <c r="B19" s="15" t="n"/>
      <c r="C19" s="14" t="n"/>
      <c r="D19" s="16" t="n"/>
      <c r="E19" s="15" t="n"/>
      <c r="F19" s="15" t="n"/>
      <c r="G19" s="14" t="n"/>
      <c r="H19" s="14" t="n"/>
      <c r="I19" s="16" t="n"/>
      <c r="J19" s="16" t="n"/>
      <c r="K19" s="17" t="n"/>
      <c r="L19" s="18" t="n"/>
      <c r="M19" s="19">
        <f>IF(OR(K19="",L19=""),"",IFERROR(K19*L19,""))</f>
        <v/>
      </c>
      <c r="N19" s="15" t="n"/>
      <c r="O19" s="16" t="n"/>
      <c r="P19" s="10">
        <f>IF(D19="","",D19-'Lists &amp; Assumptions'!$B$2)</f>
        <v/>
      </c>
      <c r="Q19" s="20">
        <f>IF(D19="","",IF(OR(H19="Won",H19="Declined",H19="Deferred"),"Closed",IF(P19&lt;0,"Past Renewal",IF(P19&lt;='Lists &amp; Assumptions'!$B$3,"In Window","Future"))))</f>
        <v/>
      </c>
      <c r="R19" s="20">
        <f>IF(COUNTA(A19:L19,N19:O19)=0,"",IF(OR(H19="Won",H19="Declined",H19="Deferred"),"Closed",IF(J19&lt;&gt;"",IF(J19&lt;'Lists &amp; Assumptions'!$B$2,"Overdue",IF(J19='Lists &amp; Assumptions'!$B$2,"Due Today","Scheduled")),IF(I19="","No Contact Date",IF('Lists &amp; Assumptions'!$B$2-I19&gt;='Lists &amp; Assumptions'!$B$5,"Stale - Schedule","No Follow-Up Set")))))</f>
        <v/>
      </c>
      <c r="S19" s="20">
        <f>IF(COUNTA(A19:L19,N19:O19)=0,"",IF(T19&lt;&gt;"","Needs Data",IF(OR(H19="Won",H19="Declined",H19="Deferred"),"Closed",IF(P19="","Needs Data",IF(P19&lt;0,"1 - Past Renewal",IF(OR(R19="Overdue",R19="Due Today",R19="Stale - Schedule",AND(P19&lt;='Lists &amp; Assumptions'!$B$3,OR(R19="No Contact Date",R19="No Follow-Up Set"))),"1 - Follow Up Now",IF(P19&lt;='Lists &amp; Assumptions'!$B$4,"2 - Renewal Soon",IF(P19&lt;='Lists &amp; Assumptions'!$B$3,"3 - In Window","4 - Future"))))))))</f>
        <v/>
      </c>
      <c r="T19" s="21">
        <f>IF(COUNTA(A19:L19,N19:O19)=0,"",IF(A19="","Missing opportunity ID",IF(COUNTIF($A$6:$A$125,A19)&gt;1,"Duplicate ID",IF(B19="","Missing account",IF(C19="","Missing owner",IF(D19="","Missing renewal date",IF(E19="","Missing existing policy type",IF(F19="","Missing candidate product",IF(E19=F19,"Candidate matches existing",IF(G19="","Missing opportunity source",IF(H19="","Missing stage",IF(AND(OR(K19&lt;&gt;"",L19&lt;&gt;""),OR(K19="",L19="")),"Complete both estimate fields",IF(AND(OR(H19="Won",H19="Declined",H19="Deferred"),O19=""),"Missing closed date",IF(AND(NOT(OR(H19="Won",H19="Declined",H19="Deferred")),O19&lt;&gt;""),"Closed date on open item",IF(AND(I19&lt;&gt;"",J19&lt;&gt;"",J19&lt;I19),"Follow-up before last contact","")))))))))))))))</f>
        <v/>
      </c>
    </row>
    <row r="20" ht="22" customHeight="1">
      <c r="A20" s="14" t="n"/>
      <c r="B20" s="15" t="n"/>
      <c r="C20" s="14" t="n"/>
      <c r="D20" s="16" t="n"/>
      <c r="E20" s="15" t="n"/>
      <c r="F20" s="15" t="n"/>
      <c r="G20" s="14" t="n"/>
      <c r="H20" s="14" t="n"/>
      <c r="I20" s="16" t="n"/>
      <c r="J20" s="16" t="n"/>
      <c r="K20" s="17" t="n"/>
      <c r="L20" s="18" t="n"/>
      <c r="M20" s="19">
        <f>IF(OR(K20="",L20=""),"",IFERROR(K20*L20,""))</f>
        <v/>
      </c>
      <c r="N20" s="15" t="n"/>
      <c r="O20" s="16" t="n"/>
      <c r="P20" s="10">
        <f>IF(D20="","",D20-'Lists &amp; Assumptions'!$B$2)</f>
        <v/>
      </c>
      <c r="Q20" s="20">
        <f>IF(D20="","",IF(OR(H20="Won",H20="Declined",H20="Deferred"),"Closed",IF(P20&lt;0,"Past Renewal",IF(P20&lt;='Lists &amp; Assumptions'!$B$3,"In Window","Future"))))</f>
        <v/>
      </c>
      <c r="R20" s="20">
        <f>IF(COUNTA(A20:L20,N20:O20)=0,"",IF(OR(H20="Won",H20="Declined",H20="Deferred"),"Closed",IF(J20&lt;&gt;"",IF(J20&lt;'Lists &amp; Assumptions'!$B$2,"Overdue",IF(J20='Lists &amp; Assumptions'!$B$2,"Due Today","Scheduled")),IF(I20="","No Contact Date",IF('Lists &amp; Assumptions'!$B$2-I20&gt;='Lists &amp; Assumptions'!$B$5,"Stale - Schedule","No Follow-Up Set")))))</f>
        <v/>
      </c>
      <c r="S20" s="20">
        <f>IF(COUNTA(A20:L20,N20:O20)=0,"",IF(T20&lt;&gt;"","Needs Data",IF(OR(H20="Won",H20="Declined",H20="Deferred"),"Closed",IF(P20="","Needs Data",IF(P20&lt;0,"1 - Past Renewal",IF(OR(R20="Overdue",R20="Due Today",R20="Stale - Schedule",AND(P20&lt;='Lists &amp; Assumptions'!$B$3,OR(R20="No Contact Date",R20="No Follow-Up Set"))),"1 - Follow Up Now",IF(P20&lt;='Lists &amp; Assumptions'!$B$4,"2 - Renewal Soon",IF(P20&lt;='Lists &amp; Assumptions'!$B$3,"3 - In Window","4 - Future"))))))))</f>
        <v/>
      </c>
      <c r="T20" s="21">
        <f>IF(COUNTA(A20:L20,N20:O20)=0,"",IF(A20="","Missing opportunity ID",IF(COUNTIF($A$6:$A$125,A20)&gt;1,"Duplicate ID",IF(B20="","Missing account",IF(C20="","Missing owner",IF(D20="","Missing renewal date",IF(E20="","Missing existing policy type",IF(F20="","Missing candidate product",IF(E20=F20,"Candidate matches existing",IF(G20="","Missing opportunity source",IF(H20="","Missing stage",IF(AND(OR(K20&lt;&gt;"",L20&lt;&gt;""),OR(K20="",L20="")),"Complete both estimate fields",IF(AND(OR(H20="Won",H20="Declined",H20="Deferred"),O20=""),"Missing closed date",IF(AND(NOT(OR(H20="Won",H20="Declined",H20="Deferred")),O20&lt;&gt;""),"Closed date on open item",IF(AND(I20&lt;&gt;"",J20&lt;&gt;"",J20&lt;I20),"Follow-up before last contact","")))))))))))))))</f>
        <v/>
      </c>
    </row>
    <row r="21" ht="22" customHeight="1">
      <c r="A21" s="14" t="n"/>
      <c r="B21" s="15" t="n"/>
      <c r="C21" s="14" t="n"/>
      <c r="D21" s="16" t="n"/>
      <c r="E21" s="15" t="n"/>
      <c r="F21" s="15" t="n"/>
      <c r="G21" s="14" t="n"/>
      <c r="H21" s="14" t="n"/>
      <c r="I21" s="16" t="n"/>
      <c r="J21" s="16" t="n"/>
      <c r="K21" s="17" t="n"/>
      <c r="L21" s="18" t="n"/>
      <c r="M21" s="19">
        <f>IF(OR(K21="",L21=""),"",IFERROR(K21*L21,""))</f>
        <v/>
      </c>
      <c r="N21" s="15" t="n"/>
      <c r="O21" s="16" t="n"/>
      <c r="P21" s="10">
        <f>IF(D21="","",D21-'Lists &amp; Assumptions'!$B$2)</f>
        <v/>
      </c>
      <c r="Q21" s="20">
        <f>IF(D21="","",IF(OR(H21="Won",H21="Declined",H21="Deferred"),"Closed",IF(P21&lt;0,"Past Renewal",IF(P21&lt;='Lists &amp; Assumptions'!$B$3,"In Window","Future"))))</f>
        <v/>
      </c>
      <c r="R21" s="20">
        <f>IF(COUNTA(A21:L21,N21:O21)=0,"",IF(OR(H21="Won",H21="Declined",H21="Deferred"),"Closed",IF(J21&lt;&gt;"",IF(J21&lt;'Lists &amp; Assumptions'!$B$2,"Overdue",IF(J21='Lists &amp; Assumptions'!$B$2,"Due Today","Scheduled")),IF(I21="","No Contact Date",IF('Lists &amp; Assumptions'!$B$2-I21&gt;='Lists &amp; Assumptions'!$B$5,"Stale - Schedule","No Follow-Up Set")))))</f>
        <v/>
      </c>
      <c r="S21" s="20">
        <f>IF(COUNTA(A21:L21,N21:O21)=0,"",IF(T21&lt;&gt;"","Needs Data",IF(OR(H21="Won",H21="Declined",H21="Deferred"),"Closed",IF(P21="","Needs Data",IF(P21&lt;0,"1 - Past Renewal",IF(OR(R21="Overdue",R21="Due Today",R21="Stale - Schedule",AND(P21&lt;='Lists &amp; Assumptions'!$B$3,OR(R21="No Contact Date",R21="No Follow-Up Set"))),"1 - Follow Up Now",IF(P21&lt;='Lists &amp; Assumptions'!$B$4,"2 - Renewal Soon",IF(P21&lt;='Lists &amp; Assumptions'!$B$3,"3 - In Window","4 - Future"))))))))</f>
        <v/>
      </c>
      <c r="T21" s="21">
        <f>IF(COUNTA(A21:L21,N21:O21)=0,"",IF(A21="","Missing opportunity ID",IF(COUNTIF($A$6:$A$125,A21)&gt;1,"Duplicate ID",IF(B21="","Missing account",IF(C21="","Missing owner",IF(D21="","Missing renewal date",IF(E21="","Missing existing policy type",IF(F21="","Missing candidate product",IF(E21=F21,"Candidate matches existing",IF(G21="","Missing opportunity source",IF(H21="","Missing stage",IF(AND(OR(K21&lt;&gt;"",L21&lt;&gt;""),OR(K21="",L21="")),"Complete both estimate fields",IF(AND(OR(H21="Won",H21="Declined",H21="Deferred"),O21=""),"Missing closed date",IF(AND(NOT(OR(H21="Won",H21="Declined",H21="Deferred")),O21&lt;&gt;""),"Closed date on open item",IF(AND(I21&lt;&gt;"",J21&lt;&gt;"",J21&lt;I21),"Follow-up before last contact","")))))))))))))))</f>
        <v/>
      </c>
    </row>
    <row r="22" ht="22" customHeight="1">
      <c r="A22" s="14" t="n"/>
      <c r="B22" s="15" t="n"/>
      <c r="C22" s="14" t="n"/>
      <c r="D22" s="16" t="n"/>
      <c r="E22" s="15" t="n"/>
      <c r="F22" s="15" t="n"/>
      <c r="G22" s="14" t="n"/>
      <c r="H22" s="14" t="n"/>
      <c r="I22" s="16" t="n"/>
      <c r="J22" s="16" t="n"/>
      <c r="K22" s="17" t="n"/>
      <c r="L22" s="18" t="n"/>
      <c r="M22" s="19">
        <f>IF(OR(K22="",L22=""),"",IFERROR(K22*L22,""))</f>
        <v/>
      </c>
      <c r="N22" s="15" t="n"/>
      <c r="O22" s="16" t="n"/>
      <c r="P22" s="10">
        <f>IF(D22="","",D22-'Lists &amp; Assumptions'!$B$2)</f>
        <v/>
      </c>
      <c r="Q22" s="20">
        <f>IF(D22="","",IF(OR(H22="Won",H22="Declined",H22="Deferred"),"Closed",IF(P22&lt;0,"Past Renewal",IF(P22&lt;='Lists &amp; Assumptions'!$B$3,"In Window","Future"))))</f>
        <v/>
      </c>
      <c r="R22" s="20">
        <f>IF(COUNTA(A22:L22,N22:O22)=0,"",IF(OR(H22="Won",H22="Declined",H22="Deferred"),"Closed",IF(J22&lt;&gt;"",IF(J22&lt;'Lists &amp; Assumptions'!$B$2,"Overdue",IF(J22='Lists &amp; Assumptions'!$B$2,"Due Today","Scheduled")),IF(I22="","No Contact Date",IF('Lists &amp; Assumptions'!$B$2-I22&gt;='Lists &amp; Assumptions'!$B$5,"Stale - Schedule","No Follow-Up Set")))))</f>
        <v/>
      </c>
      <c r="S22" s="20">
        <f>IF(COUNTA(A22:L22,N22:O22)=0,"",IF(T22&lt;&gt;"","Needs Data",IF(OR(H22="Won",H22="Declined",H22="Deferred"),"Closed",IF(P22="","Needs Data",IF(P22&lt;0,"1 - Past Renewal",IF(OR(R22="Overdue",R22="Due Today",R22="Stale - Schedule",AND(P22&lt;='Lists &amp; Assumptions'!$B$3,OR(R22="No Contact Date",R22="No Follow-Up Set"))),"1 - Follow Up Now",IF(P22&lt;='Lists &amp; Assumptions'!$B$4,"2 - Renewal Soon",IF(P22&lt;='Lists &amp; Assumptions'!$B$3,"3 - In Window","4 - Future"))))))))</f>
        <v/>
      </c>
      <c r="T22" s="21">
        <f>IF(COUNTA(A22:L22,N22:O22)=0,"",IF(A22="","Missing opportunity ID",IF(COUNTIF($A$6:$A$125,A22)&gt;1,"Duplicate ID",IF(B22="","Missing account",IF(C22="","Missing owner",IF(D22="","Missing renewal date",IF(E22="","Missing existing policy type",IF(F22="","Missing candidate product",IF(E22=F22,"Candidate matches existing",IF(G22="","Missing opportunity source",IF(H22="","Missing stage",IF(AND(OR(K22&lt;&gt;"",L22&lt;&gt;""),OR(K22="",L22="")),"Complete both estimate fields",IF(AND(OR(H22="Won",H22="Declined",H22="Deferred"),O22=""),"Missing closed date",IF(AND(NOT(OR(H22="Won",H22="Declined",H22="Deferred")),O22&lt;&gt;""),"Closed date on open item",IF(AND(I22&lt;&gt;"",J22&lt;&gt;"",J22&lt;I22),"Follow-up before last contact","")))))))))))))))</f>
        <v/>
      </c>
    </row>
    <row r="23" ht="22" customHeight="1">
      <c r="A23" s="14" t="n"/>
      <c r="B23" s="15" t="n"/>
      <c r="C23" s="14" t="n"/>
      <c r="D23" s="16" t="n"/>
      <c r="E23" s="15" t="n"/>
      <c r="F23" s="15" t="n"/>
      <c r="G23" s="14" t="n"/>
      <c r="H23" s="14" t="n"/>
      <c r="I23" s="16" t="n"/>
      <c r="J23" s="16" t="n"/>
      <c r="K23" s="17" t="n"/>
      <c r="L23" s="18" t="n"/>
      <c r="M23" s="19">
        <f>IF(OR(K23="",L23=""),"",IFERROR(K23*L23,""))</f>
        <v/>
      </c>
      <c r="N23" s="15" t="n"/>
      <c r="O23" s="16" t="n"/>
      <c r="P23" s="10">
        <f>IF(D23="","",D23-'Lists &amp; Assumptions'!$B$2)</f>
        <v/>
      </c>
      <c r="Q23" s="20">
        <f>IF(D23="","",IF(OR(H23="Won",H23="Declined",H23="Deferred"),"Closed",IF(P23&lt;0,"Past Renewal",IF(P23&lt;='Lists &amp; Assumptions'!$B$3,"In Window","Future"))))</f>
        <v/>
      </c>
      <c r="R23" s="20">
        <f>IF(COUNTA(A23:L23,N23:O23)=0,"",IF(OR(H23="Won",H23="Declined",H23="Deferred"),"Closed",IF(J23&lt;&gt;"",IF(J23&lt;'Lists &amp; Assumptions'!$B$2,"Overdue",IF(J23='Lists &amp; Assumptions'!$B$2,"Due Today","Scheduled")),IF(I23="","No Contact Date",IF('Lists &amp; Assumptions'!$B$2-I23&gt;='Lists &amp; Assumptions'!$B$5,"Stale - Schedule","No Follow-Up Set")))))</f>
        <v/>
      </c>
      <c r="S23" s="20">
        <f>IF(COUNTA(A23:L23,N23:O23)=0,"",IF(T23&lt;&gt;"","Needs Data",IF(OR(H23="Won",H23="Declined",H23="Deferred"),"Closed",IF(P23="","Needs Data",IF(P23&lt;0,"1 - Past Renewal",IF(OR(R23="Overdue",R23="Due Today",R23="Stale - Schedule",AND(P23&lt;='Lists &amp; Assumptions'!$B$3,OR(R23="No Contact Date",R23="No Follow-Up Set"))),"1 - Follow Up Now",IF(P23&lt;='Lists &amp; Assumptions'!$B$4,"2 - Renewal Soon",IF(P23&lt;='Lists &amp; Assumptions'!$B$3,"3 - In Window","4 - Future"))))))))</f>
        <v/>
      </c>
      <c r="T23" s="21">
        <f>IF(COUNTA(A23:L23,N23:O23)=0,"",IF(A23="","Missing opportunity ID",IF(COUNTIF($A$6:$A$125,A23)&gt;1,"Duplicate ID",IF(B23="","Missing account",IF(C23="","Missing owner",IF(D23="","Missing renewal date",IF(E23="","Missing existing policy type",IF(F23="","Missing candidate product",IF(E23=F23,"Candidate matches existing",IF(G23="","Missing opportunity source",IF(H23="","Missing stage",IF(AND(OR(K23&lt;&gt;"",L23&lt;&gt;""),OR(K23="",L23="")),"Complete both estimate fields",IF(AND(OR(H23="Won",H23="Declined",H23="Deferred"),O23=""),"Missing closed date",IF(AND(NOT(OR(H23="Won",H23="Declined",H23="Deferred")),O23&lt;&gt;""),"Closed date on open item",IF(AND(I23&lt;&gt;"",J23&lt;&gt;"",J23&lt;I23),"Follow-up before last contact","")))))))))))))))</f>
        <v/>
      </c>
    </row>
    <row r="24" ht="22" customHeight="1">
      <c r="A24" s="14" t="n"/>
      <c r="B24" s="15" t="n"/>
      <c r="C24" s="14" t="n"/>
      <c r="D24" s="16" t="n"/>
      <c r="E24" s="15" t="n"/>
      <c r="F24" s="15" t="n"/>
      <c r="G24" s="14" t="n"/>
      <c r="H24" s="14" t="n"/>
      <c r="I24" s="16" t="n"/>
      <c r="J24" s="16" t="n"/>
      <c r="K24" s="17" t="n"/>
      <c r="L24" s="18" t="n"/>
      <c r="M24" s="19">
        <f>IF(OR(K24="",L24=""),"",IFERROR(K24*L24,""))</f>
        <v/>
      </c>
      <c r="N24" s="15" t="n"/>
      <c r="O24" s="16" t="n"/>
      <c r="P24" s="10">
        <f>IF(D24="","",D24-'Lists &amp; Assumptions'!$B$2)</f>
        <v/>
      </c>
      <c r="Q24" s="20">
        <f>IF(D24="","",IF(OR(H24="Won",H24="Declined",H24="Deferred"),"Closed",IF(P24&lt;0,"Past Renewal",IF(P24&lt;='Lists &amp; Assumptions'!$B$3,"In Window","Future"))))</f>
        <v/>
      </c>
      <c r="R24" s="20">
        <f>IF(COUNTA(A24:L24,N24:O24)=0,"",IF(OR(H24="Won",H24="Declined",H24="Deferred"),"Closed",IF(J24&lt;&gt;"",IF(J24&lt;'Lists &amp; Assumptions'!$B$2,"Overdue",IF(J24='Lists &amp; Assumptions'!$B$2,"Due Today","Scheduled")),IF(I24="","No Contact Date",IF('Lists &amp; Assumptions'!$B$2-I24&gt;='Lists &amp; Assumptions'!$B$5,"Stale - Schedule","No Follow-Up Set")))))</f>
        <v/>
      </c>
      <c r="S24" s="20">
        <f>IF(COUNTA(A24:L24,N24:O24)=0,"",IF(T24&lt;&gt;"","Needs Data",IF(OR(H24="Won",H24="Declined",H24="Deferred"),"Closed",IF(P24="","Needs Data",IF(P24&lt;0,"1 - Past Renewal",IF(OR(R24="Overdue",R24="Due Today",R24="Stale - Schedule",AND(P24&lt;='Lists &amp; Assumptions'!$B$3,OR(R24="No Contact Date",R24="No Follow-Up Set"))),"1 - Follow Up Now",IF(P24&lt;='Lists &amp; Assumptions'!$B$4,"2 - Renewal Soon",IF(P24&lt;='Lists &amp; Assumptions'!$B$3,"3 - In Window","4 - Future"))))))))</f>
        <v/>
      </c>
      <c r="T24" s="21">
        <f>IF(COUNTA(A24:L24,N24:O24)=0,"",IF(A24="","Missing opportunity ID",IF(COUNTIF($A$6:$A$125,A24)&gt;1,"Duplicate ID",IF(B24="","Missing account",IF(C24="","Missing owner",IF(D24="","Missing renewal date",IF(E24="","Missing existing policy type",IF(F24="","Missing candidate product",IF(E24=F24,"Candidate matches existing",IF(G24="","Missing opportunity source",IF(H24="","Missing stage",IF(AND(OR(K24&lt;&gt;"",L24&lt;&gt;""),OR(K24="",L24="")),"Complete both estimate fields",IF(AND(OR(H24="Won",H24="Declined",H24="Deferred"),O24=""),"Missing closed date",IF(AND(NOT(OR(H24="Won",H24="Declined",H24="Deferred")),O24&lt;&gt;""),"Closed date on open item",IF(AND(I24&lt;&gt;"",J24&lt;&gt;"",J24&lt;I24),"Follow-up before last contact","")))))))))))))))</f>
        <v/>
      </c>
    </row>
    <row r="25" ht="22" customHeight="1">
      <c r="A25" s="14" t="n"/>
      <c r="B25" s="15" t="n"/>
      <c r="C25" s="14" t="n"/>
      <c r="D25" s="16" t="n"/>
      <c r="E25" s="15" t="n"/>
      <c r="F25" s="15" t="n"/>
      <c r="G25" s="14" t="n"/>
      <c r="H25" s="14" t="n"/>
      <c r="I25" s="16" t="n"/>
      <c r="J25" s="16" t="n"/>
      <c r="K25" s="17" t="n"/>
      <c r="L25" s="18" t="n"/>
      <c r="M25" s="19">
        <f>IF(OR(K25="",L25=""),"",IFERROR(K25*L25,""))</f>
        <v/>
      </c>
      <c r="N25" s="15" t="n"/>
      <c r="O25" s="16" t="n"/>
      <c r="P25" s="10">
        <f>IF(D25="","",D25-'Lists &amp; Assumptions'!$B$2)</f>
        <v/>
      </c>
      <c r="Q25" s="20">
        <f>IF(D25="","",IF(OR(H25="Won",H25="Declined",H25="Deferred"),"Closed",IF(P25&lt;0,"Past Renewal",IF(P25&lt;='Lists &amp; Assumptions'!$B$3,"In Window","Future"))))</f>
        <v/>
      </c>
      <c r="R25" s="20">
        <f>IF(COUNTA(A25:L25,N25:O25)=0,"",IF(OR(H25="Won",H25="Declined",H25="Deferred"),"Closed",IF(J25&lt;&gt;"",IF(J25&lt;'Lists &amp; Assumptions'!$B$2,"Overdue",IF(J25='Lists &amp; Assumptions'!$B$2,"Due Today","Scheduled")),IF(I25="","No Contact Date",IF('Lists &amp; Assumptions'!$B$2-I25&gt;='Lists &amp; Assumptions'!$B$5,"Stale - Schedule","No Follow-Up Set")))))</f>
        <v/>
      </c>
      <c r="S25" s="20">
        <f>IF(COUNTA(A25:L25,N25:O25)=0,"",IF(T25&lt;&gt;"","Needs Data",IF(OR(H25="Won",H25="Declined",H25="Deferred"),"Closed",IF(P25="","Needs Data",IF(P25&lt;0,"1 - Past Renewal",IF(OR(R25="Overdue",R25="Due Today",R25="Stale - Schedule",AND(P25&lt;='Lists &amp; Assumptions'!$B$3,OR(R25="No Contact Date",R25="No Follow-Up Set"))),"1 - Follow Up Now",IF(P25&lt;='Lists &amp; Assumptions'!$B$4,"2 - Renewal Soon",IF(P25&lt;='Lists &amp; Assumptions'!$B$3,"3 - In Window","4 - Future"))))))))</f>
        <v/>
      </c>
      <c r="T25" s="21">
        <f>IF(COUNTA(A25:L25,N25:O25)=0,"",IF(A25="","Missing opportunity ID",IF(COUNTIF($A$6:$A$125,A25)&gt;1,"Duplicate ID",IF(B25="","Missing account",IF(C25="","Missing owner",IF(D25="","Missing renewal date",IF(E25="","Missing existing policy type",IF(F25="","Missing candidate product",IF(E25=F25,"Candidate matches existing",IF(G25="","Missing opportunity source",IF(H25="","Missing stage",IF(AND(OR(K25&lt;&gt;"",L25&lt;&gt;""),OR(K25="",L25="")),"Complete both estimate fields",IF(AND(OR(H25="Won",H25="Declined",H25="Deferred"),O25=""),"Missing closed date",IF(AND(NOT(OR(H25="Won",H25="Declined",H25="Deferred")),O25&lt;&gt;""),"Closed date on open item",IF(AND(I25&lt;&gt;"",J25&lt;&gt;"",J25&lt;I25),"Follow-up before last contact","")))))))))))))))</f>
        <v/>
      </c>
    </row>
    <row r="26" ht="22" customHeight="1">
      <c r="A26" s="14" t="n"/>
      <c r="B26" s="15" t="n"/>
      <c r="C26" s="14" t="n"/>
      <c r="D26" s="16" t="n"/>
      <c r="E26" s="15" t="n"/>
      <c r="F26" s="15" t="n"/>
      <c r="G26" s="14" t="n"/>
      <c r="H26" s="14" t="n"/>
      <c r="I26" s="16" t="n"/>
      <c r="J26" s="16" t="n"/>
      <c r="K26" s="17" t="n"/>
      <c r="L26" s="18" t="n"/>
      <c r="M26" s="19">
        <f>IF(OR(K26="",L26=""),"",IFERROR(K26*L26,""))</f>
        <v/>
      </c>
      <c r="N26" s="15" t="n"/>
      <c r="O26" s="16" t="n"/>
      <c r="P26" s="10">
        <f>IF(D26="","",D26-'Lists &amp; Assumptions'!$B$2)</f>
        <v/>
      </c>
      <c r="Q26" s="20">
        <f>IF(D26="","",IF(OR(H26="Won",H26="Declined",H26="Deferred"),"Closed",IF(P26&lt;0,"Past Renewal",IF(P26&lt;='Lists &amp; Assumptions'!$B$3,"In Window","Future"))))</f>
        <v/>
      </c>
      <c r="R26" s="20">
        <f>IF(COUNTA(A26:L26,N26:O26)=0,"",IF(OR(H26="Won",H26="Declined",H26="Deferred"),"Closed",IF(J26&lt;&gt;"",IF(J26&lt;'Lists &amp; Assumptions'!$B$2,"Overdue",IF(J26='Lists &amp; Assumptions'!$B$2,"Due Today","Scheduled")),IF(I26="","No Contact Date",IF('Lists &amp; Assumptions'!$B$2-I26&gt;='Lists &amp; Assumptions'!$B$5,"Stale - Schedule","No Follow-Up Set")))))</f>
        <v/>
      </c>
      <c r="S26" s="20">
        <f>IF(COUNTA(A26:L26,N26:O26)=0,"",IF(T26&lt;&gt;"","Needs Data",IF(OR(H26="Won",H26="Declined",H26="Deferred"),"Closed",IF(P26="","Needs Data",IF(P26&lt;0,"1 - Past Renewal",IF(OR(R26="Overdue",R26="Due Today",R26="Stale - Schedule",AND(P26&lt;='Lists &amp; Assumptions'!$B$3,OR(R26="No Contact Date",R26="No Follow-Up Set"))),"1 - Follow Up Now",IF(P26&lt;='Lists &amp; Assumptions'!$B$4,"2 - Renewal Soon",IF(P26&lt;='Lists &amp; Assumptions'!$B$3,"3 - In Window","4 - Future"))))))))</f>
        <v/>
      </c>
      <c r="T26" s="21">
        <f>IF(COUNTA(A26:L26,N26:O26)=0,"",IF(A26="","Missing opportunity ID",IF(COUNTIF($A$6:$A$125,A26)&gt;1,"Duplicate ID",IF(B26="","Missing account",IF(C26="","Missing owner",IF(D26="","Missing renewal date",IF(E26="","Missing existing policy type",IF(F26="","Missing candidate product",IF(E26=F26,"Candidate matches existing",IF(G26="","Missing opportunity source",IF(H26="","Missing stage",IF(AND(OR(K26&lt;&gt;"",L26&lt;&gt;""),OR(K26="",L26="")),"Complete both estimate fields",IF(AND(OR(H26="Won",H26="Declined",H26="Deferred"),O26=""),"Missing closed date",IF(AND(NOT(OR(H26="Won",H26="Declined",H26="Deferred")),O26&lt;&gt;""),"Closed date on open item",IF(AND(I26&lt;&gt;"",J26&lt;&gt;"",J26&lt;I26),"Follow-up before last contact","")))))))))))))))</f>
        <v/>
      </c>
    </row>
    <row r="27" ht="22" customHeight="1">
      <c r="A27" s="14" t="n"/>
      <c r="B27" s="15" t="n"/>
      <c r="C27" s="14" t="n"/>
      <c r="D27" s="16" t="n"/>
      <c r="E27" s="15" t="n"/>
      <c r="F27" s="15" t="n"/>
      <c r="G27" s="14" t="n"/>
      <c r="H27" s="14" t="n"/>
      <c r="I27" s="16" t="n"/>
      <c r="J27" s="16" t="n"/>
      <c r="K27" s="17" t="n"/>
      <c r="L27" s="18" t="n"/>
      <c r="M27" s="19">
        <f>IF(OR(K27="",L27=""),"",IFERROR(K27*L27,""))</f>
        <v/>
      </c>
      <c r="N27" s="15" t="n"/>
      <c r="O27" s="16" t="n"/>
      <c r="P27" s="10">
        <f>IF(D27="","",D27-'Lists &amp; Assumptions'!$B$2)</f>
        <v/>
      </c>
      <c r="Q27" s="20">
        <f>IF(D27="","",IF(OR(H27="Won",H27="Declined",H27="Deferred"),"Closed",IF(P27&lt;0,"Past Renewal",IF(P27&lt;='Lists &amp; Assumptions'!$B$3,"In Window","Future"))))</f>
        <v/>
      </c>
      <c r="R27" s="20">
        <f>IF(COUNTA(A27:L27,N27:O27)=0,"",IF(OR(H27="Won",H27="Declined",H27="Deferred"),"Closed",IF(J27&lt;&gt;"",IF(J27&lt;'Lists &amp; Assumptions'!$B$2,"Overdue",IF(J27='Lists &amp; Assumptions'!$B$2,"Due Today","Scheduled")),IF(I27="","No Contact Date",IF('Lists &amp; Assumptions'!$B$2-I27&gt;='Lists &amp; Assumptions'!$B$5,"Stale - Schedule","No Follow-Up Set")))))</f>
        <v/>
      </c>
      <c r="S27" s="20">
        <f>IF(COUNTA(A27:L27,N27:O27)=0,"",IF(T27&lt;&gt;"","Needs Data",IF(OR(H27="Won",H27="Declined",H27="Deferred"),"Closed",IF(P27="","Needs Data",IF(P27&lt;0,"1 - Past Renewal",IF(OR(R27="Overdue",R27="Due Today",R27="Stale - Schedule",AND(P27&lt;='Lists &amp; Assumptions'!$B$3,OR(R27="No Contact Date",R27="No Follow-Up Set"))),"1 - Follow Up Now",IF(P27&lt;='Lists &amp; Assumptions'!$B$4,"2 - Renewal Soon",IF(P27&lt;='Lists &amp; Assumptions'!$B$3,"3 - In Window","4 - Future"))))))))</f>
        <v/>
      </c>
      <c r="T27" s="21">
        <f>IF(COUNTA(A27:L27,N27:O27)=0,"",IF(A27="","Missing opportunity ID",IF(COUNTIF($A$6:$A$125,A27)&gt;1,"Duplicate ID",IF(B27="","Missing account",IF(C27="","Missing owner",IF(D27="","Missing renewal date",IF(E27="","Missing existing policy type",IF(F27="","Missing candidate product",IF(E27=F27,"Candidate matches existing",IF(G27="","Missing opportunity source",IF(H27="","Missing stage",IF(AND(OR(K27&lt;&gt;"",L27&lt;&gt;""),OR(K27="",L27="")),"Complete both estimate fields",IF(AND(OR(H27="Won",H27="Declined",H27="Deferred"),O27=""),"Missing closed date",IF(AND(NOT(OR(H27="Won",H27="Declined",H27="Deferred")),O27&lt;&gt;""),"Closed date on open item",IF(AND(I27&lt;&gt;"",J27&lt;&gt;"",J27&lt;I27),"Follow-up before last contact","")))))))))))))))</f>
        <v/>
      </c>
    </row>
    <row r="28" ht="22" customHeight="1">
      <c r="A28" s="14" t="n"/>
      <c r="B28" s="15" t="n"/>
      <c r="C28" s="14" t="n"/>
      <c r="D28" s="16" t="n"/>
      <c r="E28" s="15" t="n"/>
      <c r="F28" s="15" t="n"/>
      <c r="G28" s="14" t="n"/>
      <c r="H28" s="14" t="n"/>
      <c r="I28" s="16" t="n"/>
      <c r="J28" s="16" t="n"/>
      <c r="K28" s="17" t="n"/>
      <c r="L28" s="18" t="n"/>
      <c r="M28" s="19">
        <f>IF(OR(K28="",L28=""),"",IFERROR(K28*L28,""))</f>
        <v/>
      </c>
      <c r="N28" s="15" t="n"/>
      <c r="O28" s="16" t="n"/>
      <c r="P28" s="10">
        <f>IF(D28="","",D28-'Lists &amp; Assumptions'!$B$2)</f>
        <v/>
      </c>
      <c r="Q28" s="20">
        <f>IF(D28="","",IF(OR(H28="Won",H28="Declined",H28="Deferred"),"Closed",IF(P28&lt;0,"Past Renewal",IF(P28&lt;='Lists &amp; Assumptions'!$B$3,"In Window","Future"))))</f>
        <v/>
      </c>
      <c r="R28" s="20">
        <f>IF(COUNTA(A28:L28,N28:O28)=0,"",IF(OR(H28="Won",H28="Declined",H28="Deferred"),"Closed",IF(J28&lt;&gt;"",IF(J28&lt;'Lists &amp; Assumptions'!$B$2,"Overdue",IF(J28='Lists &amp; Assumptions'!$B$2,"Due Today","Scheduled")),IF(I28="","No Contact Date",IF('Lists &amp; Assumptions'!$B$2-I28&gt;='Lists &amp; Assumptions'!$B$5,"Stale - Schedule","No Follow-Up Set")))))</f>
        <v/>
      </c>
      <c r="S28" s="20">
        <f>IF(COUNTA(A28:L28,N28:O28)=0,"",IF(T28&lt;&gt;"","Needs Data",IF(OR(H28="Won",H28="Declined",H28="Deferred"),"Closed",IF(P28="","Needs Data",IF(P28&lt;0,"1 - Past Renewal",IF(OR(R28="Overdue",R28="Due Today",R28="Stale - Schedule",AND(P28&lt;='Lists &amp; Assumptions'!$B$3,OR(R28="No Contact Date",R28="No Follow-Up Set"))),"1 - Follow Up Now",IF(P28&lt;='Lists &amp; Assumptions'!$B$4,"2 - Renewal Soon",IF(P28&lt;='Lists &amp; Assumptions'!$B$3,"3 - In Window","4 - Future"))))))))</f>
        <v/>
      </c>
      <c r="T28" s="21">
        <f>IF(COUNTA(A28:L28,N28:O28)=0,"",IF(A28="","Missing opportunity ID",IF(COUNTIF($A$6:$A$125,A28)&gt;1,"Duplicate ID",IF(B28="","Missing account",IF(C28="","Missing owner",IF(D28="","Missing renewal date",IF(E28="","Missing existing policy type",IF(F28="","Missing candidate product",IF(E28=F28,"Candidate matches existing",IF(G28="","Missing opportunity source",IF(H28="","Missing stage",IF(AND(OR(K28&lt;&gt;"",L28&lt;&gt;""),OR(K28="",L28="")),"Complete both estimate fields",IF(AND(OR(H28="Won",H28="Declined",H28="Deferred"),O28=""),"Missing closed date",IF(AND(NOT(OR(H28="Won",H28="Declined",H28="Deferred")),O28&lt;&gt;""),"Closed date on open item",IF(AND(I28&lt;&gt;"",J28&lt;&gt;"",J28&lt;I28),"Follow-up before last contact","")))))))))))))))</f>
        <v/>
      </c>
    </row>
    <row r="29" ht="22" customHeight="1">
      <c r="A29" s="14" t="n"/>
      <c r="B29" s="15" t="n"/>
      <c r="C29" s="14" t="n"/>
      <c r="D29" s="16" t="n"/>
      <c r="E29" s="15" t="n"/>
      <c r="F29" s="15" t="n"/>
      <c r="G29" s="14" t="n"/>
      <c r="H29" s="14" t="n"/>
      <c r="I29" s="16" t="n"/>
      <c r="J29" s="16" t="n"/>
      <c r="K29" s="17" t="n"/>
      <c r="L29" s="18" t="n"/>
      <c r="M29" s="19">
        <f>IF(OR(K29="",L29=""),"",IFERROR(K29*L29,""))</f>
        <v/>
      </c>
      <c r="N29" s="15" t="n"/>
      <c r="O29" s="16" t="n"/>
      <c r="P29" s="10">
        <f>IF(D29="","",D29-'Lists &amp; Assumptions'!$B$2)</f>
        <v/>
      </c>
      <c r="Q29" s="20">
        <f>IF(D29="","",IF(OR(H29="Won",H29="Declined",H29="Deferred"),"Closed",IF(P29&lt;0,"Past Renewal",IF(P29&lt;='Lists &amp; Assumptions'!$B$3,"In Window","Future"))))</f>
        <v/>
      </c>
      <c r="R29" s="20">
        <f>IF(COUNTA(A29:L29,N29:O29)=0,"",IF(OR(H29="Won",H29="Declined",H29="Deferred"),"Closed",IF(J29&lt;&gt;"",IF(J29&lt;'Lists &amp; Assumptions'!$B$2,"Overdue",IF(J29='Lists &amp; Assumptions'!$B$2,"Due Today","Scheduled")),IF(I29="","No Contact Date",IF('Lists &amp; Assumptions'!$B$2-I29&gt;='Lists &amp; Assumptions'!$B$5,"Stale - Schedule","No Follow-Up Set")))))</f>
        <v/>
      </c>
      <c r="S29" s="20">
        <f>IF(COUNTA(A29:L29,N29:O29)=0,"",IF(T29&lt;&gt;"","Needs Data",IF(OR(H29="Won",H29="Declined",H29="Deferred"),"Closed",IF(P29="","Needs Data",IF(P29&lt;0,"1 - Past Renewal",IF(OR(R29="Overdue",R29="Due Today",R29="Stale - Schedule",AND(P29&lt;='Lists &amp; Assumptions'!$B$3,OR(R29="No Contact Date",R29="No Follow-Up Set"))),"1 - Follow Up Now",IF(P29&lt;='Lists &amp; Assumptions'!$B$4,"2 - Renewal Soon",IF(P29&lt;='Lists &amp; Assumptions'!$B$3,"3 - In Window","4 - Future"))))))))</f>
        <v/>
      </c>
      <c r="T29" s="21">
        <f>IF(COUNTA(A29:L29,N29:O29)=0,"",IF(A29="","Missing opportunity ID",IF(COUNTIF($A$6:$A$125,A29)&gt;1,"Duplicate ID",IF(B29="","Missing account",IF(C29="","Missing owner",IF(D29="","Missing renewal date",IF(E29="","Missing existing policy type",IF(F29="","Missing candidate product",IF(E29=F29,"Candidate matches existing",IF(G29="","Missing opportunity source",IF(H29="","Missing stage",IF(AND(OR(K29&lt;&gt;"",L29&lt;&gt;""),OR(K29="",L29="")),"Complete both estimate fields",IF(AND(OR(H29="Won",H29="Declined",H29="Deferred"),O29=""),"Missing closed date",IF(AND(NOT(OR(H29="Won",H29="Declined",H29="Deferred")),O29&lt;&gt;""),"Closed date on open item",IF(AND(I29&lt;&gt;"",J29&lt;&gt;"",J29&lt;I29),"Follow-up before last contact","")))))))))))))))</f>
        <v/>
      </c>
    </row>
    <row r="30" ht="22" customHeight="1">
      <c r="A30" s="14" t="n"/>
      <c r="B30" s="15" t="n"/>
      <c r="C30" s="14" t="n"/>
      <c r="D30" s="16" t="n"/>
      <c r="E30" s="15" t="n"/>
      <c r="F30" s="15" t="n"/>
      <c r="G30" s="14" t="n"/>
      <c r="H30" s="14" t="n"/>
      <c r="I30" s="16" t="n"/>
      <c r="J30" s="16" t="n"/>
      <c r="K30" s="17" t="n"/>
      <c r="L30" s="18" t="n"/>
      <c r="M30" s="19">
        <f>IF(OR(K30="",L30=""),"",IFERROR(K30*L30,""))</f>
        <v/>
      </c>
      <c r="N30" s="15" t="n"/>
      <c r="O30" s="16" t="n"/>
      <c r="P30" s="10">
        <f>IF(D30="","",D30-'Lists &amp; Assumptions'!$B$2)</f>
        <v/>
      </c>
      <c r="Q30" s="20">
        <f>IF(D30="","",IF(OR(H30="Won",H30="Declined",H30="Deferred"),"Closed",IF(P30&lt;0,"Past Renewal",IF(P30&lt;='Lists &amp; Assumptions'!$B$3,"In Window","Future"))))</f>
        <v/>
      </c>
      <c r="R30" s="20">
        <f>IF(COUNTA(A30:L30,N30:O30)=0,"",IF(OR(H30="Won",H30="Declined",H30="Deferred"),"Closed",IF(J30&lt;&gt;"",IF(J30&lt;'Lists &amp; Assumptions'!$B$2,"Overdue",IF(J30='Lists &amp; Assumptions'!$B$2,"Due Today","Scheduled")),IF(I30="","No Contact Date",IF('Lists &amp; Assumptions'!$B$2-I30&gt;='Lists &amp; Assumptions'!$B$5,"Stale - Schedule","No Follow-Up Set")))))</f>
        <v/>
      </c>
      <c r="S30" s="20">
        <f>IF(COUNTA(A30:L30,N30:O30)=0,"",IF(T30&lt;&gt;"","Needs Data",IF(OR(H30="Won",H30="Declined",H30="Deferred"),"Closed",IF(P30="","Needs Data",IF(P30&lt;0,"1 - Past Renewal",IF(OR(R30="Overdue",R30="Due Today",R30="Stale - Schedule",AND(P30&lt;='Lists &amp; Assumptions'!$B$3,OR(R30="No Contact Date",R30="No Follow-Up Set"))),"1 - Follow Up Now",IF(P30&lt;='Lists &amp; Assumptions'!$B$4,"2 - Renewal Soon",IF(P30&lt;='Lists &amp; Assumptions'!$B$3,"3 - In Window","4 - Future"))))))))</f>
        <v/>
      </c>
      <c r="T30" s="21">
        <f>IF(COUNTA(A30:L30,N30:O30)=0,"",IF(A30="","Missing opportunity ID",IF(COUNTIF($A$6:$A$125,A30)&gt;1,"Duplicate ID",IF(B30="","Missing account",IF(C30="","Missing owner",IF(D30="","Missing renewal date",IF(E30="","Missing existing policy type",IF(F30="","Missing candidate product",IF(E30=F30,"Candidate matches existing",IF(G30="","Missing opportunity source",IF(H30="","Missing stage",IF(AND(OR(K30&lt;&gt;"",L30&lt;&gt;""),OR(K30="",L30="")),"Complete both estimate fields",IF(AND(OR(H30="Won",H30="Declined",H30="Deferred"),O30=""),"Missing closed date",IF(AND(NOT(OR(H30="Won",H30="Declined",H30="Deferred")),O30&lt;&gt;""),"Closed date on open item",IF(AND(I30&lt;&gt;"",J30&lt;&gt;"",J30&lt;I30),"Follow-up before last contact","")))))))))))))))</f>
        <v/>
      </c>
    </row>
    <row r="31" ht="22" customHeight="1">
      <c r="A31" s="14" t="n"/>
      <c r="B31" s="15" t="n"/>
      <c r="C31" s="14" t="n"/>
      <c r="D31" s="16" t="n"/>
      <c r="E31" s="15" t="n"/>
      <c r="F31" s="15" t="n"/>
      <c r="G31" s="14" t="n"/>
      <c r="H31" s="14" t="n"/>
      <c r="I31" s="16" t="n"/>
      <c r="J31" s="16" t="n"/>
      <c r="K31" s="17" t="n"/>
      <c r="L31" s="18" t="n"/>
      <c r="M31" s="19">
        <f>IF(OR(K31="",L31=""),"",IFERROR(K31*L31,""))</f>
        <v/>
      </c>
      <c r="N31" s="15" t="n"/>
      <c r="O31" s="16" t="n"/>
      <c r="P31" s="10">
        <f>IF(D31="","",D31-'Lists &amp; Assumptions'!$B$2)</f>
        <v/>
      </c>
      <c r="Q31" s="20">
        <f>IF(D31="","",IF(OR(H31="Won",H31="Declined",H31="Deferred"),"Closed",IF(P31&lt;0,"Past Renewal",IF(P31&lt;='Lists &amp; Assumptions'!$B$3,"In Window","Future"))))</f>
        <v/>
      </c>
      <c r="R31" s="20">
        <f>IF(COUNTA(A31:L31,N31:O31)=0,"",IF(OR(H31="Won",H31="Declined",H31="Deferred"),"Closed",IF(J31&lt;&gt;"",IF(J31&lt;'Lists &amp; Assumptions'!$B$2,"Overdue",IF(J31='Lists &amp; Assumptions'!$B$2,"Due Today","Scheduled")),IF(I31="","No Contact Date",IF('Lists &amp; Assumptions'!$B$2-I31&gt;='Lists &amp; Assumptions'!$B$5,"Stale - Schedule","No Follow-Up Set")))))</f>
        <v/>
      </c>
      <c r="S31" s="20">
        <f>IF(COUNTA(A31:L31,N31:O31)=0,"",IF(T31&lt;&gt;"","Needs Data",IF(OR(H31="Won",H31="Declined",H31="Deferred"),"Closed",IF(P31="","Needs Data",IF(P31&lt;0,"1 - Past Renewal",IF(OR(R31="Overdue",R31="Due Today",R31="Stale - Schedule",AND(P31&lt;='Lists &amp; Assumptions'!$B$3,OR(R31="No Contact Date",R31="No Follow-Up Set"))),"1 - Follow Up Now",IF(P31&lt;='Lists &amp; Assumptions'!$B$4,"2 - Renewal Soon",IF(P31&lt;='Lists &amp; Assumptions'!$B$3,"3 - In Window","4 - Future"))))))))</f>
        <v/>
      </c>
      <c r="T31" s="21">
        <f>IF(COUNTA(A31:L31,N31:O31)=0,"",IF(A31="","Missing opportunity ID",IF(COUNTIF($A$6:$A$125,A31)&gt;1,"Duplicate ID",IF(B31="","Missing account",IF(C31="","Missing owner",IF(D31="","Missing renewal date",IF(E31="","Missing existing policy type",IF(F31="","Missing candidate product",IF(E31=F31,"Candidate matches existing",IF(G31="","Missing opportunity source",IF(H31="","Missing stage",IF(AND(OR(K31&lt;&gt;"",L31&lt;&gt;""),OR(K31="",L31="")),"Complete both estimate fields",IF(AND(OR(H31="Won",H31="Declined",H31="Deferred"),O31=""),"Missing closed date",IF(AND(NOT(OR(H31="Won",H31="Declined",H31="Deferred")),O31&lt;&gt;""),"Closed date on open item",IF(AND(I31&lt;&gt;"",J31&lt;&gt;"",J31&lt;I31),"Follow-up before last contact","")))))))))))))))</f>
        <v/>
      </c>
    </row>
    <row r="32" ht="22" customHeight="1">
      <c r="A32" s="14" t="n"/>
      <c r="B32" s="15" t="n"/>
      <c r="C32" s="14" t="n"/>
      <c r="D32" s="16" t="n"/>
      <c r="E32" s="15" t="n"/>
      <c r="F32" s="15" t="n"/>
      <c r="G32" s="14" t="n"/>
      <c r="H32" s="14" t="n"/>
      <c r="I32" s="16" t="n"/>
      <c r="J32" s="16" t="n"/>
      <c r="K32" s="17" t="n"/>
      <c r="L32" s="18" t="n"/>
      <c r="M32" s="19">
        <f>IF(OR(K32="",L32=""),"",IFERROR(K32*L32,""))</f>
        <v/>
      </c>
      <c r="N32" s="15" t="n"/>
      <c r="O32" s="16" t="n"/>
      <c r="P32" s="10">
        <f>IF(D32="","",D32-'Lists &amp; Assumptions'!$B$2)</f>
        <v/>
      </c>
      <c r="Q32" s="20">
        <f>IF(D32="","",IF(OR(H32="Won",H32="Declined",H32="Deferred"),"Closed",IF(P32&lt;0,"Past Renewal",IF(P32&lt;='Lists &amp; Assumptions'!$B$3,"In Window","Future"))))</f>
        <v/>
      </c>
      <c r="R32" s="20">
        <f>IF(COUNTA(A32:L32,N32:O32)=0,"",IF(OR(H32="Won",H32="Declined",H32="Deferred"),"Closed",IF(J32&lt;&gt;"",IF(J32&lt;'Lists &amp; Assumptions'!$B$2,"Overdue",IF(J32='Lists &amp; Assumptions'!$B$2,"Due Today","Scheduled")),IF(I32="","No Contact Date",IF('Lists &amp; Assumptions'!$B$2-I32&gt;='Lists &amp; Assumptions'!$B$5,"Stale - Schedule","No Follow-Up Set")))))</f>
        <v/>
      </c>
      <c r="S32" s="20">
        <f>IF(COUNTA(A32:L32,N32:O32)=0,"",IF(T32&lt;&gt;"","Needs Data",IF(OR(H32="Won",H32="Declined",H32="Deferred"),"Closed",IF(P32="","Needs Data",IF(P32&lt;0,"1 - Past Renewal",IF(OR(R32="Overdue",R32="Due Today",R32="Stale - Schedule",AND(P32&lt;='Lists &amp; Assumptions'!$B$3,OR(R32="No Contact Date",R32="No Follow-Up Set"))),"1 - Follow Up Now",IF(P32&lt;='Lists &amp; Assumptions'!$B$4,"2 - Renewal Soon",IF(P32&lt;='Lists &amp; Assumptions'!$B$3,"3 - In Window","4 - Future"))))))))</f>
        <v/>
      </c>
      <c r="T32" s="21">
        <f>IF(COUNTA(A32:L32,N32:O32)=0,"",IF(A32="","Missing opportunity ID",IF(COUNTIF($A$6:$A$125,A32)&gt;1,"Duplicate ID",IF(B32="","Missing account",IF(C32="","Missing owner",IF(D32="","Missing renewal date",IF(E32="","Missing existing policy type",IF(F32="","Missing candidate product",IF(E32=F32,"Candidate matches existing",IF(G32="","Missing opportunity source",IF(H32="","Missing stage",IF(AND(OR(K32&lt;&gt;"",L32&lt;&gt;""),OR(K32="",L32="")),"Complete both estimate fields",IF(AND(OR(H32="Won",H32="Declined",H32="Deferred"),O32=""),"Missing closed date",IF(AND(NOT(OR(H32="Won",H32="Declined",H32="Deferred")),O32&lt;&gt;""),"Closed date on open item",IF(AND(I32&lt;&gt;"",J32&lt;&gt;"",J32&lt;I32),"Follow-up before last contact","")))))))))))))))</f>
        <v/>
      </c>
    </row>
    <row r="33" ht="22" customHeight="1">
      <c r="A33" s="14" t="n"/>
      <c r="B33" s="15" t="n"/>
      <c r="C33" s="14" t="n"/>
      <c r="D33" s="16" t="n"/>
      <c r="E33" s="15" t="n"/>
      <c r="F33" s="15" t="n"/>
      <c r="G33" s="14" t="n"/>
      <c r="H33" s="14" t="n"/>
      <c r="I33" s="16" t="n"/>
      <c r="J33" s="16" t="n"/>
      <c r="K33" s="17" t="n"/>
      <c r="L33" s="18" t="n"/>
      <c r="M33" s="19">
        <f>IF(OR(K33="",L33=""),"",IFERROR(K33*L33,""))</f>
        <v/>
      </c>
      <c r="N33" s="15" t="n"/>
      <c r="O33" s="16" t="n"/>
      <c r="P33" s="10">
        <f>IF(D33="","",D33-'Lists &amp; Assumptions'!$B$2)</f>
        <v/>
      </c>
      <c r="Q33" s="20">
        <f>IF(D33="","",IF(OR(H33="Won",H33="Declined",H33="Deferred"),"Closed",IF(P33&lt;0,"Past Renewal",IF(P33&lt;='Lists &amp; Assumptions'!$B$3,"In Window","Future"))))</f>
        <v/>
      </c>
      <c r="R33" s="20">
        <f>IF(COUNTA(A33:L33,N33:O33)=0,"",IF(OR(H33="Won",H33="Declined",H33="Deferred"),"Closed",IF(J33&lt;&gt;"",IF(J33&lt;'Lists &amp; Assumptions'!$B$2,"Overdue",IF(J33='Lists &amp; Assumptions'!$B$2,"Due Today","Scheduled")),IF(I33="","No Contact Date",IF('Lists &amp; Assumptions'!$B$2-I33&gt;='Lists &amp; Assumptions'!$B$5,"Stale - Schedule","No Follow-Up Set")))))</f>
        <v/>
      </c>
      <c r="S33" s="20">
        <f>IF(COUNTA(A33:L33,N33:O33)=0,"",IF(T33&lt;&gt;"","Needs Data",IF(OR(H33="Won",H33="Declined",H33="Deferred"),"Closed",IF(P33="","Needs Data",IF(P33&lt;0,"1 - Past Renewal",IF(OR(R33="Overdue",R33="Due Today",R33="Stale - Schedule",AND(P33&lt;='Lists &amp; Assumptions'!$B$3,OR(R33="No Contact Date",R33="No Follow-Up Set"))),"1 - Follow Up Now",IF(P33&lt;='Lists &amp; Assumptions'!$B$4,"2 - Renewal Soon",IF(P33&lt;='Lists &amp; Assumptions'!$B$3,"3 - In Window","4 - Future"))))))))</f>
        <v/>
      </c>
      <c r="T33" s="21">
        <f>IF(COUNTA(A33:L33,N33:O33)=0,"",IF(A33="","Missing opportunity ID",IF(COUNTIF($A$6:$A$125,A33)&gt;1,"Duplicate ID",IF(B33="","Missing account",IF(C33="","Missing owner",IF(D33="","Missing renewal date",IF(E33="","Missing existing policy type",IF(F33="","Missing candidate product",IF(E33=F33,"Candidate matches existing",IF(G33="","Missing opportunity source",IF(H33="","Missing stage",IF(AND(OR(K33&lt;&gt;"",L33&lt;&gt;""),OR(K33="",L33="")),"Complete both estimate fields",IF(AND(OR(H33="Won",H33="Declined",H33="Deferred"),O33=""),"Missing closed date",IF(AND(NOT(OR(H33="Won",H33="Declined",H33="Deferred")),O33&lt;&gt;""),"Closed date on open item",IF(AND(I33&lt;&gt;"",J33&lt;&gt;"",J33&lt;I33),"Follow-up before last contact","")))))))))))))))</f>
        <v/>
      </c>
    </row>
    <row r="34" ht="22" customHeight="1">
      <c r="A34" s="14" t="n"/>
      <c r="B34" s="15" t="n"/>
      <c r="C34" s="14" t="n"/>
      <c r="D34" s="16" t="n"/>
      <c r="E34" s="15" t="n"/>
      <c r="F34" s="15" t="n"/>
      <c r="G34" s="14" t="n"/>
      <c r="H34" s="14" t="n"/>
      <c r="I34" s="16" t="n"/>
      <c r="J34" s="16" t="n"/>
      <c r="K34" s="17" t="n"/>
      <c r="L34" s="18" t="n"/>
      <c r="M34" s="19">
        <f>IF(OR(K34="",L34=""),"",IFERROR(K34*L34,""))</f>
        <v/>
      </c>
      <c r="N34" s="15" t="n"/>
      <c r="O34" s="16" t="n"/>
      <c r="P34" s="10">
        <f>IF(D34="","",D34-'Lists &amp; Assumptions'!$B$2)</f>
        <v/>
      </c>
      <c r="Q34" s="20">
        <f>IF(D34="","",IF(OR(H34="Won",H34="Declined",H34="Deferred"),"Closed",IF(P34&lt;0,"Past Renewal",IF(P34&lt;='Lists &amp; Assumptions'!$B$3,"In Window","Future"))))</f>
        <v/>
      </c>
      <c r="R34" s="20">
        <f>IF(COUNTA(A34:L34,N34:O34)=0,"",IF(OR(H34="Won",H34="Declined",H34="Deferred"),"Closed",IF(J34&lt;&gt;"",IF(J34&lt;'Lists &amp; Assumptions'!$B$2,"Overdue",IF(J34='Lists &amp; Assumptions'!$B$2,"Due Today","Scheduled")),IF(I34="","No Contact Date",IF('Lists &amp; Assumptions'!$B$2-I34&gt;='Lists &amp; Assumptions'!$B$5,"Stale - Schedule","No Follow-Up Set")))))</f>
        <v/>
      </c>
      <c r="S34" s="20">
        <f>IF(COUNTA(A34:L34,N34:O34)=0,"",IF(T34&lt;&gt;"","Needs Data",IF(OR(H34="Won",H34="Declined",H34="Deferred"),"Closed",IF(P34="","Needs Data",IF(P34&lt;0,"1 - Past Renewal",IF(OR(R34="Overdue",R34="Due Today",R34="Stale - Schedule",AND(P34&lt;='Lists &amp; Assumptions'!$B$3,OR(R34="No Contact Date",R34="No Follow-Up Set"))),"1 - Follow Up Now",IF(P34&lt;='Lists &amp; Assumptions'!$B$4,"2 - Renewal Soon",IF(P34&lt;='Lists &amp; Assumptions'!$B$3,"3 - In Window","4 - Future"))))))))</f>
        <v/>
      </c>
      <c r="T34" s="21">
        <f>IF(COUNTA(A34:L34,N34:O34)=0,"",IF(A34="","Missing opportunity ID",IF(COUNTIF($A$6:$A$125,A34)&gt;1,"Duplicate ID",IF(B34="","Missing account",IF(C34="","Missing owner",IF(D34="","Missing renewal date",IF(E34="","Missing existing policy type",IF(F34="","Missing candidate product",IF(E34=F34,"Candidate matches existing",IF(G34="","Missing opportunity source",IF(H34="","Missing stage",IF(AND(OR(K34&lt;&gt;"",L34&lt;&gt;""),OR(K34="",L34="")),"Complete both estimate fields",IF(AND(OR(H34="Won",H34="Declined",H34="Deferred"),O34=""),"Missing closed date",IF(AND(NOT(OR(H34="Won",H34="Declined",H34="Deferred")),O34&lt;&gt;""),"Closed date on open item",IF(AND(I34&lt;&gt;"",J34&lt;&gt;"",J34&lt;I34),"Follow-up before last contact","")))))))))))))))</f>
        <v/>
      </c>
    </row>
    <row r="35" ht="22" customHeight="1">
      <c r="A35" s="14" t="n"/>
      <c r="B35" s="15" t="n"/>
      <c r="C35" s="14" t="n"/>
      <c r="D35" s="16" t="n"/>
      <c r="E35" s="15" t="n"/>
      <c r="F35" s="15" t="n"/>
      <c r="G35" s="14" t="n"/>
      <c r="H35" s="14" t="n"/>
      <c r="I35" s="16" t="n"/>
      <c r="J35" s="16" t="n"/>
      <c r="K35" s="17" t="n"/>
      <c r="L35" s="18" t="n"/>
      <c r="M35" s="19">
        <f>IF(OR(K35="",L35=""),"",IFERROR(K35*L35,""))</f>
        <v/>
      </c>
      <c r="N35" s="15" t="n"/>
      <c r="O35" s="16" t="n"/>
      <c r="P35" s="10">
        <f>IF(D35="","",D35-'Lists &amp; Assumptions'!$B$2)</f>
        <v/>
      </c>
      <c r="Q35" s="20">
        <f>IF(D35="","",IF(OR(H35="Won",H35="Declined",H35="Deferred"),"Closed",IF(P35&lt;0,"Past Renewal",IF(P35&lt;='Lists &amp; Assumptions'!$B$3,"In Window","Future"))))</f>
        <v/>
      </c>
      <c r="R35" s="20">
        <f>IF(COUNTA(A35:L35,N35:O35)=0,"",IF(OR(H35="Won",H35="Declined",H35="Deferred"),"Closed",IF(J35&lt;&gt;"",IF(J35&lt;'Lists &amp; Assumptions'!$B$2,"Overdue",IF(J35='Lists &amp; Assumptions'!$B$2,"Due Today","Scheduled")),IF(I35="","No Contact Date",IF('Lists &amp; Assumptions'!$B$2-I35&gt;='Lists &amp; Assumptions'!$B$5,"Stale - Schedule","No Follow-Up Set")))))</f>
        <v/>
      </c>
      <c r="S35" s="20">
        <f>IF(COUNTA(A35:L35,N35:O35)=0,"",IF(T35&lt;&gt;"","Needs Data",IF(OR(H35="Won",H35="Declined",H35="Deferred"),"Closed",IF(P35="","Needs Data",IF(P35&lt;0,"1 - Past Renewal",IF(OR(R35="Overdue",R35="Due Today",R35="Stale - Schedule",AND(P35&lt;='Lists &amp; Assumptions'!$B$3,OR(R35="No Contact Date",R35="No Follow-Up Set"))),"1 - Follow Up Now",IF(P35&lt;='Lists &amp; Assumptions'!$B$4,"2 - Renewal Soon",IF(P35&lt;='Lists &amp; Assumptions'!$B$3,"3 - In Window","4 - Future"))))))))</f>
        <v/>
      </c>
      <c r="T35" s="21">
        <f>IF(COUNTA(A35:L35,N35:O35)=0,"",IF(A35="","Missing opportunity ID",IF(COUNTIF($A$6:$A$125,A35)&gt;1,"Duplicate ID",IF(B35="","Missing account",IF(C35="","Missing owner",IF(D35="","Missing renewal date",IF(E35="","Missing existing policy type",IF(F35="","Missing candidate product",IF(E35=F35,"Candidate matches existing",IF(G35="","Missing opportunity source",IF(H35="","Missing stage",IF(AND(OR(K35&lt;&gt;"",L35&lt;&gt;""),OR(K35="",L35="")),"Complete both estimate fields",IF(AND(OR(H35="Won",H35="Declined",H35="Deferred"),O35=""),"Missing closed date",IF(AND(NOT(OR(H35="Won",H35="Declined",H35="Deferred")),O35&lt;&gt;""),"Closed date on open item",IF(AND(I35&lt;&gt;"",J35&lt;&gt;"",J35&lt;I35),"Follow-up before last contact","")))))))))))))))</f>
        <v/>
      </c>
    </row>
    <row r="36" ht="22" customHeight="1">
      <c r="A36" s="14" t="n"/>
      <c r="B36" s="15" t="n"/>
      <c r="C36" s="14" t="n"/>
      <c r="D36" s="16" t="n"/>
      <c r="E36" s="15" t="n"/>
      <c r="F36" s="15" t="n"/>
      <c r="G36" s="14" t="n"/>
      <c r="H36" s="14" t="n"/>
      <c r="I36" s="16" t="n"/>
      <c r="J36" s="16" t="n"/>
      <c r="K36" s="17" t="n"/>
      <c r="L36" s="18" t="n"/>
      <c r="M36" s="19">
        <f>IF(OR(K36="",L36=""),"",IFERROR(K36*L36,""))</f>
        <v/>
      </c>
      <c r="N36" s="15" t="n"/>
      <c r="O36" s="16" t="n"/>
      <c r="P36" s="10">
        <f>IF(D36="","",D36-'Lists &amp; Assumptions'!$B$2)</f>
        <v/>
      </c>
      <c r="Q36" s="20">
        <f>IF(D36="","",IF(OR(H36="Won",H36="Declined",H36="Deferred"),"Closed",IF(P36&lt;0,"Past Renewal",IF(P36&lt;='Lists &amp; Assumptions'!$B$3,"In Window","Future"))))</f>
        <v/>
      </c>
      <c r="R36" s="20">
        <f>IF(COUNTA(A36:L36,N36:O36)=0,"",IF(OR(H36="Won",H36="Declined",H36="Deferred"),"Closed",IF(J36&lt;&gt;"",IF(J36&lt;'Lists &amp; Assumptions'!$B$2,"Overdue",IF(J36='Lists &amp; Assumptions'!$B$2,"Due Today","Scheduled")),IF(I36="","No Contact Date",IF('Lists &amp; Assumptions'!$B$2-I36&gt;='Lists &amp; Assumptions'!$B$5,"Stale - Schedule","No Follow-Up Set")))))</f>
        <v/>
      </c>
      <c r="S36" s="20">
        <f>IF(COUNTA(A36:L36,N36:O36)=0,"",IF(T36&lt;&gt;"","Needs Data",IF(OR(H36="Won",H36="Declined",H36="Deferred"),"Closed",IF(P36="","Needs Data",IF(P36&lt;0,"1 - Past Renewal",IF(OR(R36="Overdue",R36="Due Today",R36="Stale - Schedule",AND(P36&lt;='Lists &amp; Assumptions'!$B$3,OR(R36="No Contact Date",R36="No Follow-Up Set"))),"1 - Follow Up Now",IF(P36&lt;='Lists &amp; Assumptions'!$B$4,"2 - Renewal Soon",IF(P36&lt;='Lists &amp; Assumptions'!$B$3,"3 - In Window","4 - Future"))))))))</f>
        <v/>
      </c>
      <c r="T36" s="21">
        <f>IF(COUNTA(A36:L36,N36:O36)=0,"",IF(A36="","Missing opportunity ID",IF(COUNTIF($A$6:$A$125,A36)&gt;1,"Duplicate ID",IF(B36="","Missing account",IF(C36="","Missing owner",IF(D36="","Missing renewal date",IF(E36="","Missing existing policy type",IF(F36="","Missing candidate product",IF(E36=F36,"Candidate matches existing",IF(G36="","Missing opportunity source",IF(H36="","Missing stage",IF(AND(OR(K36&lt;&gt;"",L36&lt;&gt;""),OR(K36="",L36="")),"Complete both estimate fields",IF(AND(OR(H36="Won",H36="Declined",H36="Deferred"),O36=""),"Missing closed date",IF(AND(NOT(OR(H36="Won",H36="Declined",H36="Deferred")),O36&lt;&gt;""),"Closed date on open item",IF(AND(I36&lt;&gt;"",J36&lt;&gt;"",J36&lt;I36),"Follow-up before last contact","")))))))))))))))</f>
        <v/>
      </c>
    </row>
    <row r="37" ht="22" customHeight="1">
      <c r="A37" s="14" t="n"/>
      <c r="B37" s="15" t="n"/>
      <c r="C37" s="14" t="n"/>
      <c r="D37" s="16" t="n"/>
      <c r="E37" s="15" t="n"/>
      <c r="F37" s="15" t="n"/>
      <c r="G37" s="14" t="n"/>
      <c r="H37" s="14" t="n"/>
      <c r="I37" s="16" t="n"/>
      <c r="J37" s="16" t="n"/>
      <c r="K37" s="17" t="n"/>
      <c r="L37" s="18" t="n"/>
      <c r="M37" s="19">
        <f>IF(OR(K37="",L37=""),"",IFERROR(K37*L37,""))</f>
        <v/>
      </c>
      <c r="N37" s="15" t="n"/>
      <c r="O37" s="16" t="n"/>
      <c r="P37" s="10">
        <f>IF(D37="","",D37-'Lists &amp; Assumptions'!$B$2)</f>
        <v/>
      </c>
      <c r="Q37" s="20">
        <f>IF(D37="","",IF(OR(H37="Won",H37="Declined",H37="Deferred"),"Closed",IF(P37&lt;0,"Past Renewal",IF(P37&lt;='Lists &amp; Assumptions'!$B$3,"In Window","Future"))))</f>
        <v/>
      </c>
      <c r="R37" s="20">
        <f>IF(COUNTA(A37:L37,N37:O37)=0,"",IF(OR(H37="Won",H37="Declined",H37="Deferred"),"Closed",IF(J37&lt;&gt;"",IF(J37&lt;'Lists &amp; Assumptions'!$B$2,"Overdue",IF(J37='Lists &amp; Assumptions'!$B$2,"Due Today","Scheduled")),IF(I37="","No Contact Date",IF('Lists &amp; Assumptions'!$B$2-I37&gt;='Lists &amp; Assumptions'!$B$5,"Stale - Schedule","No Follow-Up Set")))))</f>
        <v/>
      </c>
      <c r="S37" s="20">
        <f>IF(COUNTA(A37:L37,N37:O37)=0,"",IF(T37&lt;&gt;"","Needs Data",IF(OR(H37="Won",H37="Declined",H37="Deferred"),"Closed",IF(P37="","Needs Data",IF(P37&lt;0,"1 - Past Renewal",IF(OR(R37="Overdue",R37="Due Today",R37="Stale - Schedule",AND(P37&lt;='Lists &amp; Assumptions'!$B$3,OR(R37="No Contact Date",R37="No Follow-Up Set"))),"1 - Follow Up Now",IF(P37&lt;='Lists &amp; Assumptions'!$B$4,"2 - Renewal Soon",IF(P37&lt;='Lists &amp; Assumptions'!$B$3,"3 - In Window","4 - Future"))))))))</f>
        <v/>
      </c>
      <c r="T37" s="21">
        <f>IF(COUNTA(A37:L37,N37:O37)=0,"",IF(A37="","Missing opportunity ID",IF(COUNTIF($A$6:$A$125,A37)&gt;1,"Duplicate ID",IF(B37="","Missing account",IF(C37="","Missing owner",IF(D37="","Missing renewal date",IF(E37="","Missing existing policy type",IF(F37="","Missing candidate product",IF(E37=F37,"Candidate matches existing",IF(G37="","Missing opportunity source",IF(H37="","Missing stage",IF(AND(OR(K37&lt;&gt;"",L37&lt;&gt;""),OR(K37="",L37="")),"Complete both estimate fields",IF(AND(OR(H37="Won",H37="Declined",H37="Deferred"),O37=""),"Missing closed date",IF(AND(NOT(OR(H37="Won",H37="Declined",H37="Deferred")),O37&lt;&gt;""),"Closed date on open item",IF(AND(I37&lt;&gt;"",J37&lt;&gt;"",J37&lt;I37),"Follow-up before last contact","")))))))))))))))</f>
        <v/>
      </c>
    </row>
    <row r="38" ht="22" customHeight="1">
      <c r="A38" s="14" t="n"/>
      <c r="B38" s="15" t="n"/>
      <c r="C38" s="14" t="n"/>
      <c r="D38" s="16" t="n"/>
      <c r="E38" s="15" t="n"/>
      <c r="F38" s="15" t="n"/>
      <c r="G38" s="14" t="n"/>
      <c r="H38" s="14" t="n"/>
      <c r="I38" s="16" t="n"/>
      <c r="J38" s="16" t="n"/>
      <c r="K38" s="17" t="n"/>
      <c r="L38" s="18" t="n"/>
      <c r="M38" s="19">
        <f>IF(OR(K38="",L38=""),"",IFERROR(K38*L38,""))</f>
        <v/>
      </c>
      <c r="N38" s="15" t="n"/>
      <c r="O38" s="16" t="n"/>
      <c r="P38" s="10">
        <f>IF(D38="","",D38-'Lists &amp; Assumptions'!$B$2)</f>
        <v/>
      </c>
      <c r="Q38" s="20">
        <f>IF(D38="","",IF(OR(H38="Won",H38="Declined",H38="Deferred"),"Closed",IF(P38&lt;0,"Past Renewal",IF(P38&lt;='Lists &amp; Assumptions'!$B$3,"In Window","Future"))))</f>
        <v/>
      </c>
      <c r="R38" s="20">
        <f>IF(COUNTA(A38:L38,N38:O38)=0,"",IF(OR(H38="Won",H38="Declined",H38="Deferred"),"Closed",IF(J38&lt;&gt;"",IF(J38&lt;'Lists &amp; Assumptions'!$B$2,"Overdue",IF(J38='Lists &amp; Assumptions'!$B$2,"Due Today","Scheduled")),IF(I38="","No Contact Date",IF('Lists &amp; Assumptions'!$B$2-I38&gt;='Lists &amp; Assumptions'!$B$5,"Stale - Schedule","No Follow-Up Set")))))</f>
        <v/>
      </c>
      <c r="S38" s="20">
        <f>IF(COUNTA(A38:L38,N38:O38)=0,"",IF(T38&lt;&gt;"","Needs Data",IF(OR(H38="Won",H38="Declined",H38="Deferred"),"Closed",IF(P38="","Needs Data",IF(P38&lt;0,"1 - Past Renewal",IF(OR(R38="Overdue",R38="Due Today",R38="Stale - Schedule",AND(P38&lt;='Lists &amp; Assumptions'!$B$3,OR(R38="No Contact Date",R38="No Follow-Up Set"))),"1 - Follow Up Now",IF(P38&lt;='Lists &amp; Assumptions'!$B$4,"2 - Renewal Soon",IF(P38&lt;='Lists &amp; Assumptions'!$B$3,"3 - In Window","4 - Future"))))))))</f>
        <v/>
      </c>
      <c r="T38" s="21">
        <f>IF(COUNTA(A38:L38,N38:O38)=0,"",IF(A38="","Missing opportunity ID",IF(COUNTIF($A$6:$A$125,A38)&gt;1,"Duplicate ID",IF(B38="","Missing account",IF(C38="","Missing owner",IF(D38="","Missing renewal date",IF(E38="","Missing existing policy type",IF(F38="","Missing candidate product",IF(E38=F38,"Candidate matches existing",IF(G38="","Missing opportunity source",IF(H38="","Missing stage",IF(AND(OR(K38&lt;&gt;"",L38&lt;&gt;""),OR(K38="",L38="")),"Complete both estimate fields",IF(AND(OR(H38="Won",H38="Declined",H38="Deferred"),O38=""),"Missing closed date",IF(AND(NOT(OR(H38="Won",H38="Declined",H38="Deferred")),O38&lt;&gt;""),"Closed date on open item",IF(AND(I38&lt;&gt;"",J38&lt;&gt;"",J38&lt;I38),"Follow-up before last contact","")))))))))))))))</f>
        <v/>
      </c>
    </row>
    <row r="39" ht="22" customHeight="1">
      <c r="A39" s="14" t="n"/>
      <c r="B39" s="15" t="n"/>
      <c r="C39" s="14" t="n"/>
      <c r="D39" s="16" t="n"/>
      <c r="E39" s="15" t="n"/>
      <c r="F39" s="15" t="n"/>
      <c r="G39" s="14" t="n"/>
      <c r="H39" s="14" t="n"/>
      <c r="I39" s="16" t="n"/>
      <c r="J39" s="16" t="n"/>
      <c r="K39" s="17" t="n"/>
      <c r="L39" s="18" t="n"/>
      <c r="M39" s="19">
        <f>IF(OR(K39="",L39=""),"",IFERROR(K39*L39,""))</f>
        <v/>
      </c>
      <c r="N39" s="15" t="n"/>
      <c r="O39" s="16" t="n"/>
      <c r="P39" s="10">
        <f>IF(D39="","",D39-'Lists &amp; Assumptions'!$B$2)</f>
        <v/>
      </c>
      <c r="Q39" s="20">
        <f>IF(D39="","",IF(OR(H39="Won",H39="Declined",H39="Deferred"),"Closed",IF(P39&lt;0,"Past Renewal",IF(P39&lt;='Lists &amp; Assumptions'!$B$3,"In Window","Future"))))</f>
        <v/>
      </c>
      <c r="R39" s="20">
        <f>IF(COUNTA(A39:L39,N39:O39)=0,"",IF(OR(H39="Won",H39="Declined",H39="Deferred"),"Closed",IF(J39&lt;&gt;"",IF(J39&lt;'Lists &amp; Assumptions'!$B$2,"Overdue",IF(J39='Lists &amp; Assumptions'!$B$2,"Due Today","Scheduled")),IF(I39="","No Contact Date",IF('Lists &amp; Assumptions'!$B$2-I39&gt;='Lists &amp; Assumptions'!$B$5,"Stale - Schedule","No Follow-Up Set")))))</f>
        <v/>
      </c>
      <c r="S39" s="20">
        <f>IF(COUNTA(A39:L39,N39:O39)=0,"",IF(T39&lt;&gt;"","Needs Data",IF(OR(H39="Won",H39="Declined",H39="Deferred"),"Closed",IF(P39="","Needs Data",IF(P39&lt;0,"1 - Past Renewal",IF(OR(R39="Overdue",R39="Due Today",R39="Stale - Schedule",AND(P39&lt;='Lists &amp; Assumptions'!$B$3,OR(R39="No Contact Date",R39="No Follow-Up Set"))),"1 - Follow Up Now",IF(P39&lt;='Lists &amp; Assumptions'!$B$4,"2 - Renewal Soon",IF(P39&lt;='Lists &amp; Assumptions'!$B$3,"3 - In Window","4 - Future"))))))))</f>
        <v/>
      </c>
      <c r="T39" s="21">
        <f>IF(COUNTA(A39:L39,N39:O39)=0,"",IF(A39="","Missing opportunity ID",IF(COUNTIF($A$6:$A$125,A39)&gt;1,"Duplicate ID",IF(B39="","Missing account",IF(C39="","Missing owner",IF(D39="","Missing renewal date",IF(E39="","Missing existing policy type",IF(F39="","Missing candidate product",IF(E39=F39,"Candidate matches existing",IF(G39="","Missing opportunity source",IF(H39="","Missing stage",IF(AND(OR(K39&lt;&gt;"",L39&lt;&gt;""),OR(K39="",L39="")),"Complete both estimate fields",IF(AND(OR(H39="Won",H39="Declined",H39="Deferred"),O39=""),"Missing closed date",IF(AND(NOT(OR(H39="Won",H39="Declined",H39="Deferred")),O39&lt;&gt;""),"Closed date on open item",IF(AND(I39&lt;&gt;"",J39&lt;&gt;"",J39&lt;I39),"Follow-up before last contact","")))))))))))))))</f>
        <v/>
      </c>
    </row>
    <row r="40" ht="22" customHeight="1">
      <c r="A40" s="14" t="n"/>
      <c r="B40" s="15" t="n"/>
      <c r="C40" s="14" t="n"/>
      <c r="D40" s="16" t="n"/>
      <c r="E40" s="15" t="n"/>
      <c r="F40" s="15" t="n"/>
      <c r="G40" s="14" t="n"/>
      <c r="H40" s="14" t="n"/>
      <c r="I40" s="16" t="n"/>
      <c r="J40" s="16" t="n"/>
      <c r="K40" s="17" t="n"/>
      <c r="L40" s="18" t="n"/>
      <c r="M40" s="19">
        <f>IF(OR(K40="",L40=""),"",IFERROR(K40*L40,""))</f>
        <v/>
      </c>
      <c r="N40" s="15" t="n"/>
      <c r="O40" s="16" t="n"/>
      <c r="P40" s="10">
        <f>IF(D40="","",D40-'Lists &amp; Assumptions'!$B$2)</f>
        <v/>
      </c>
      <c r="Q40" s="20">
        <f>IF(D40="","",IF(OR(H40="Won",H40="Declined",H40="Deferred"),"Closed",IF(P40&lt;0,"Past Renewal",IF(P40&lt;='Lists &amp; Assumptions'!$B$3,"In Window","Future"))))</f>
        <v/>
      </c>
      <c r="R40" s="20">
        <f>IF(COUNTA(A40:L40,N40:O40)=0,"",IF(OR(H40="Won",H40="Declined",H40="Deferred"),"Closed",IF(J40&lt;&gt;"",IF(J40&lt;'Lists &amp; Assumptions'!$B$2,"Overdue",IF(J40='Lists &amp; Assumptions'!$B$2,"Due Today","Scheduled")),IF(I40="","No Contact Date",IF('Lists &amp; Assumptions'!$B$2-I40&gt;='Lists &amp; Assumptions'!$B$5,"Stale - Schedule","No Follow-Up Set")))))</f>
        <v/>
      </c>
      <c r="S40" s="20">
        <f>IF(COUNTA(A40:L40,N40:O40)=0,"",IF(T40&lt;&gt;"","Needs Data",IF(OR(H40="Won",H40="Declined",H40="Deferred"),"Closed",IF(P40="","Needs Data",IF(P40&lt;0,"1 - Past Renewal",IF(OR(R40="Overdue",R40="Due Today",R40="Stale - Schedule",AND(P40&lt;='Lists &amp; Assumptions'!$B$3,OR(R40="No Contact Date",R40="No Follow-Up Set"))),"1 - Follow Up Now",IF(P40&lt;='Lists &amp; Assumptions'!$B$4,"2 - Renewal Soon",IF(P40&lt;='Lists &amp; Assumptions'!$B$3,"3 - In Window","4 - Future"))))))))</f>
        <v/>
      </c>
      <c r="T40" s="21">
        <f>IF(COUNTA(A40:L40,N40:O40)=0,"",IF(A40="","Missing opportunity ID",IF(COUNTIF($A$6:$A$125,A40)&gt;1,"Duplicate ID",IF(B40="","Missing account",IF(C40="","Missing owner",IF(D40="","Missing renewal date",IF(E40="","Missing existing policy type",IF(F40="","Missing candidate product",IF(E40=F40,"Candidate matches existing",IF(G40="","Missing opportunity source",IF(H40="","Missing stage",IF(AND(OR(K40&lt;&gt;"",L40&lt;&gt;""),OR(K40="",L40="")),"Complete both estimate fields",IF(AND(OR(H40="Won",H40="Declined",H40="Deferred"),O40=""),"Missing closed date",IF(AND(NOT(OR(H40="Won",H40="Declined",H40="Deferred")),O40&lt;&gt;""),"Closed date on open item",IF(AND(I40&lt;&gt;"",J40&lt;&gt;"",J40&lt;I40),"Follow-up before last contact","")))))))))))))))</f>
        <v/>
      </c>
    </row>
    <row r="41" ht="22" customHeight="1">
      <c r="A41" s="14" t="n"/>
      <c r="B41" s="15" t="n"/>
      <c r="C41" s="14" t="n"/>
      <c r="D41" s="16" t="n"/>
      <c r="E41" s="15" t="n"/>
      <c r="F41" s="15" t="n"/>
      <c r="G41" s="14" t="n"/>
      <c r="H41" s="14" t="n"/>
      <c r="I41" s="16" t="n"/>
      <c r="J41" s="16" t="n"/>
      <c r="K41" s="17" t="n"/>
      <c r="L41" s="18" t="n"/>
      <c r="M41" s="19">
        <f>IF(OR(K41="",L41=""),"",IFERROR(K41*L41,""))</f>
        <v/>
      </c>
      <c r="N41" s="15" t="n"/>
      <c r="O41" s="16" t="n"/>
      <c r="P41" s="10">
        <f>IF(D41="","",D41-'Lists &amp; Assumptions'!$B$2)</f>
        <v/>
      </c>
      <c r="Q41" s="20">
        <f>IF(D41="","",IF(OR(H41="Won",H41="Declined",H41="Deferred"),"Closed",IF(P41&lt;0,"Past Renewal",IF(P41&lt;='Lists &amp; Assumptions'!$B$3,"In Window","Future"))))</f>
        <v/>
      </c>
      <c r="R41" s="20">
        <f>IF(COUNTA(A41:L41,N41:O41)=0,"",IF(OR(H41="Won",H41="Declined",H41="Deferred"),"Closed",IF(J41&lt;&gt;"",IF(J41&lt;'Lists &amp; Assumptions'!$B$2,"Overdue",IF(J41='Lists &amp; Assumptions'!$B$2,"Due Today","Scheduled")),IF(I41="","No Contact Date",IF('Lists &amp; Assumptions'!$B$2-I41&gt;='Lists &amp; Assumptions'!$B$5,"Stale - Schedule","No Follow-Up Set")))))</f>
        <v/>
      </c>
      <c r="S41" s="20">
        <f>IF(COUNTA(A41:L41,N41:O41)=0,"",IF(T41&lt;&gt;"","Needs Data",IF(OR(H41="Won",H41="Declined",H41="Deferred"),"Closed",IF(P41="","Needs Data",IF(P41&lt;0,"1 - Past Renewal",IF(OR(R41="Overdue",R41="Due Today",R41="Stale - Schedule",AND(P41&lt;='Lists &amp; Assumptions'!$B$3,OR(R41="No Contact Date",R41="No Follow-Up Set"))),"1 - Follow Up Now",IF(P41&lt;='Lists &amp; Assumptions'!$B$4,"2 - Renewal Soon",IF(P41&lt;='Lists &amp; Assumptions'!$B$3,"3 - In Window","4 - Future"))))))))</f>
        <v/>
      </c>
      <c r="T41" s="21">
        <f>IF(COUNTA(A41:L41,N41:O41)=0,"",IF(A41="","Missing opportunity ID",IF(COUNTIF($A$6:$A$125,A41)&gt;1,"Duplicate ID",IF(B41="","Missing account",IF(C41="","Missing owner",IF(D41="","Missing renewal date",IF(E41="","Missing existing policy type",IF(F41="","Missing candidate product",IF(E41=F41,"Candidate matches existing",IF(G41="","Missing opportunity source",IF(H41="","Missing stage",IF(AND(OR(K41&lt;&gt;"",L41&lt;&gt;""),OR(K41="",L41="")),"Complete both estimate fields",IF(AND(OR(H41="Won",H41="Declined",H41="Deferred"),O41=""),"Missing closed date",IF(AND(NOT(OR(H41="Won",H41="Declined",H41="Deferred")),O41&lt;&gt;""),"Closed date on open item",IF(AND(I41&lt;&gt;"",J41&lt;&gt;"",J41&lt;I41),"Follow-up before last contact","")))))))))))))))</f>
        <v/>
      </c>
    </row>
    <row r="42" ht="22" customHeight="1">
      <c r="A42" s="14" t="n"/>
      <c r="B42" s="15" t="n"/>
      <c r="C42" s="14" t="n"/>
      <c r="D42" s="16" t="n"/>
      <c r="E42" s="15" t="n"/>
      <c r="F42" s="15" t="n"/>
      <c r="G42" s="14" t="n"/>
      <c r="H42" s="14" t="n"/>
      <c r="I42" s="16" t="n"/>
      <c r="J42" s="16" t="n"/>
      <c r="K42" s="17" t="n"/>
      <c r="L42" s="18" t="n"/>
      <c r="M42" s="19">
        <f>IF(OR(K42="",L42=""),"",IFERROR(K42*L42,""))</f>
        <v/>
      </c>
      <c r="N42" s="15" t="n"/>
      <c r="O42" s="16" t="n"/>
      <c r="P42" s="10">
        <f>IF(D42="","",D42-'Lists &amp; Assumptions'!$B$2)</f>
        <v/>
      </c>
      <c r="Q42" s="20">
        <f>IF(D42="","",IF(OR(H42="Won",H42="Declined",H42="Deferred"),"Closed",IF(P42&lt;0,"Past Renewal",IF(P42&lt;='Lists &amp; Assumptions'!$B$3,"In Window","Future"))))</f>
        <v/>
      </c>
      <c r="R42" s="20">
        <f>IF(COUNTA(A42:L42,N42:O42)=0,"",IF(OR(H42="Won",H42="Declined",H42="Deferred"),"Closed",IF(J42&lt;&gt;"",IF(J42&lt;'Lists &amp; Assumptions'!$B$2,"Overdue",IF(J42='Lists &amp; Assumptions'!$B$2,"Due Today","Scheduled")),IF(I42="","No Contact Date",IF('Lists &amp; Assumptions'!$B$2-I42&gt;='Lists &amp; Assumptions'!$B$5,"Stale - Schedule","No Follow-Up Set")))))</f>
        <v/>
      </c>
      <c r="S42" s="20">
        <f>IF(COUNTA(A42:L42,N42:O42)=0,"",IF(T42&lt;&gt;"","Needs Data",IF(OR(H42="Won",H42="Declined",H42="Deferred"),"Closed",IF(P42="","Needs Data",IF(P42&lt;0,"1 - Past Renewal",IF(OR(R42="Overdue",R42="Due Today",R42="Stale - Schedule",AND(P42&lt;='Lists &amp; Assumptions'!$B$3,OR(R42="No Contact Date",R42="No Follow-Up Set"))),"1 - Follow Up Now",IF(P42&lt;='Lists &amp; Assumptions'!$B$4,"2 - Renewal Soon",IF(P42&lt;='Lists &amp; Assumptions'!$B$3,"3 - In Window","4 - Future"))))))))</f>
        <v/>
      </c>
      <c r="T42" s="21">
        <f>IF(COUNTA(A42:L42,N42:O42)=0,"",IF(A42="","Missing opportunity ID",IF(COUNTIF($A$6:$A$125,A42)&gt;1,"Duplicate ID",IF(B42="","Missing account",IF(C42="","Missing owner",IF(D42="","Missing renewal date",IF(E42="","Missing existing policy type",IF(F42="","Missing candidate product",IF(E42=F42,"Candidate matches existing",IF(G42="","Missing opportunity source",IF(H42="","Missing stage",IF(AND(OR(K42&lt;&gt;"",L42&lt;&gt;""),OR(K42="",L42="")),"Complete both estimate fields",IF(AND(OR(H42="Won",H42="Declined",H42="Deferred"),O42=""),"Missing closed date",IF(AND(NOT(OR(H42="Won",H42="Declined",H42="Deferred")),O42&lt;&gt;""),"Closed date on open item",IF(AND(I42&lt;&gt;"",J42&lt;&gt;"",J42&lt;I42),"Follow-up before last contact","")))))))))))))))</f>
        <v/>
      </c>
    </row>
    <row r="43" ht="22" customHeight="1">
      <c r="A43" s="14" t="n"/>
      <c r="B43" s="15" t="n"/>
      <c r="C43" s="14" t="n"/>
      <c r="D43" s="16" t="n"/>
      <c r="E43" s="15" t="n"/>
      <c r="F43" s="15" t="n"/>
      <c r="G43" s="14" t="n"/>
      <c r="H43" s="14" t="n"/>
      <c r="I43" s="16" t="n"/>
      <c r="J43" s="16" t="n"/>
      <c r="K43" s="17" t="n"/>
      <c r="L43" s="18" t="n"/>
      <c r="M43" s="19">
        <f>IF(OR(K43="",L43=""),"",IFERROR(K43*L43,""))</f>
        <v/>
      </c>
      <c r="N43" s="15" t="n"/>
      <c r="O43" s="16" t="n"/>
      <c r="P43" s="10">
        <f>IF(D43="","",D43-'Lists &amp; Assumptions'!$B$2)</f>
        <v/>
      </c>
      <c r="Q43" s="20">
        <f>IF(D43="","",IF(OR(H43="Won",H43="Declined",H43="Deferred"),"Closed",IF(P43&lt;0,"Past Renewal",IF(P43&lt;='Lists &amp; Assumptions'!$B$3,"In Window","Future"))))</f>
        <v/>
      </c>
      <c r="R43" s="20">
        <f>IF(COUNTA(A43:L43,N43:O43)=0,"",IF(OR(H43="Won",H43="Declined",H43="Deferred"),"Closed",IF(J43&lt;&gt;"",IF(J43&lt;'Lists &amp; Assumptions'!$B$2,"Overdue",IF(J43='Lists &amp; Assumptions'!$B$2,"Due Today","Scheduled")),IF(I43="","No Contact Date",IF('Lists &amp; Assumptions'!$B$2-I43&gt;='Lists &amp; Assumptions'!$B$5,"Stale - Schedule","No Follow-Up Set")))))</f>
        <v/>
      </c>
      <c r="S43" s="20">
        <f>IF(COUNTA(A43:L43,N43:O43)=0,"",IF(T43&lt;&gt;"","Needs Data",IF(OR(H43="Won",H43="Declined",H43="Deferred"),"Closed",IF(P43="","Needs Data",IF(P43&lt;0,"1 - Past Renewal",IF(OR(R43="Overdue",R43="Due Today",R43="Stale - Schedule",AND(P43&lt;='Lists &amp; Assumptions'!$B$3,OR(R43="No Contact Date",R43="No Follow-Up Set"))),"1 - Follow Up Now",IF(P43&lt;='Lists &amp; Assumptions'!$B$4,"2 - Renewal Soon",IF(P43&lt;='Lists &amp; Assumptions'!$B$3,"3 - In Window","4 - Future"))))))))</f>
        <v/>
      </c>
      <c r="T43" s="21">
        <f>IF(COUNTA(A43:L43,N43:O43)=0,"",IF(A43="","Missing opportunity ID",IF(COUNTIF($A$6:$A$125,A43)&gt;1,"Duplicate ID",IF(B43="","Missing account",IF(C43="","Missing owner",IF(D43="","Missing renewal date",IF(E43="","Missing existing policy type",IF(F43="","Missing candidate product",IF(E43=F43,"Candidate matches existing",IF(G43="","Missing opportunity source",IF(H43="","Missing stage",IF(AND(OR(K43&lt;&gt;"",L43&lt;&gt;""),OR(K43="",L43="")),"Complete both estimate fields",IF(AND(OR(H43="Won",H43="Declined",H43="Deferred"),O43=""),"Missing closed date",IF(AND(NOT(OR(H43="Won",H43="Declined",H43="Deferred")),O43&lt;&gt;""),"Closed date on open item",IF(AND(I43&lt;&gt;"",J43&lt;&gt;"",J43&lt;I43),"Follow-up before last contact","")))))))))))))))</f>
        <v/>
      </c>
    </row>
    <row r="44" ht="22" customHeight="1">
      <c r="A44" s="14" t="n"/>
      <c r="B44" s="15" t="n"/>
      <c r="C44" s="14" t="n"/>
      <c r="D44" s="16" t="n"/>
      <c r="E44" s="15" t="n"/>
      <c r="F44" s="15" t="n"/>
      <c r="G44" s="14" t="n"/>
      <c r="H44" s="14" t="n"/>
      <c r="I44" s="16" t="n"/>
      <c r="J44" s="16" t="n"/>
      <c r="K44" s="17" t="n"/>
      <c r="L44" s="18" t="n"/>
      <c r="M44" s="19">
        <f>IF(OR(K44="",L44=""),"",IFERROR(K44*L44,""))</f>
        <v/>
      </c>
      <c r="N44" s="15" t="n"/>
      <c r="O44" s="16" t="n"/>
      <c r="P44" s="10">
        <f>IF(D44="","",D44-'Lists &amp; Assumptions'!$B$2)</f>
        <v/>
      </c>
      <c r="Q44" s="20">
        <f>IF(D44="","",IF(OR(H44="Won",H44="Declined",H44="Deferred"),"Closed",IF(P44&lt;0,"Past Renewal",IF(P44&lt;='Lists &amp; Assumptions'!$B$3,"In Window","Future"))))</f>
        <v/>
      </c>
      <c r="R44" s="20">
        <f>IF(COUNTA(A44:L44,N44:O44)=0,"",IF(OR(H44="Won",H44="Declined",H44="Deferred"),"Closed",IF(J44&lt;&gt;"",IF(J44&lt;'Lists &amp; Assumptions'!$B$2,"Overdue",IF(J44='Lists &amp; Assumptions'!$B$2,"Due Today","Scheduled")),IF(I44="","No Contact Date",IF('Lists &amp; Assumptions'!$B$2-I44&gt;='Lists &amp; Assumptions'!$B$5,"Stale - Schedule","No Follow-Up Set")))))</f>
        <v/>
      </c>
      <c r="S44" s="20">
        <f>IF(COUNTA(A44:L44,N44:O44)=0,"",IF(T44&lt;&gt;"","Needs Data",IF(OR(H44="Won",H44="Declined",H44="Deferred"),"Closed",IF(P44="","Needs Data",IF(P44&lt;0,"1 - Past Renewal",IF(OR(R44="Overdue",R44="Due Today",R44="Stale - Schedule",AND(P44&lt;='Lists &amp; Assumptions'!$B$3,OR(R44="No Contact Date",R44="No Follow-Up Set"))),"1 - Follow Up Now",IF(P44&lt;='Lists &amp; Assumptions'!$B$4,"2 - Renewal Soon",IF(P44&lt;='Lists &amp; Assumptions'!$B$3,"3 - In Window","4 - Future"))))))))</f>
        <v/>
      </c>
      <c r="T44" s="21">
        <f>IF(COUNTA(A44:L44,N44:O44)=0,"",IF(A44="","Missing opportunity ID",IF(COUNTIF($A$6:$A$125,A44)&gt;1,"Duplicate ID",IF(B44="","Missing account",IF(C44="","Missing owner",IF(D44="","Missing renewal date",IF(E44="","Missing existing policy type",IF(F44="","Missing candidate product",IF(E44=F44,"Candidate matches existing",IF(G44="","Missing opportunity source",IF(H44="","Missing stage",IF(AND(OR(K44&lt;&gt;"",L44&lt;&gt;""),OR(K44="",L44="")),"Complete both estimate fields",IF(AND(OR(H44="Won",H44="Declined",H44="Deferred"),O44=""),"Missing closed date",IF(AND(NOT(OR(H44="Won",H44="Declined",H44="Deferred")),O44&lt;&gt;""),"Closed date on open item",IF(AND(I44&lt;&gt;"",J44&lt;&gt;"",J44&lt;I44),"Follow-up before last contact","")))))))))))))))</f>
        <v/>
      </c>
    </row>
    <row r="45" ht="22" customHeight="1">
      <c r="A45" s="14" t="n"/>
      <c r="B45" s="15" t="n"/>
      <c r="C45" s="14" t="n"/>
      <c r="D45" s="16" t="n"/>
      <c r="E45" s="15" t="n"/>
      <c r="F45" s="15" t="n"/>
      <c r="G45" s="14" t="n"/>
      <c r="H45" s="14" t="n"/>
      <c r="I45" s="16" t="n"/>
      <c r="J45" s="16" t="n"/>
      <c r="K45" s="17" t="n"/>
      <c r="L45" s="18" t="n"/>
      <c r="M45" s="19">
        <f>IF(OR(K45="",L45=""),"",IFERROR(K45*L45,""))</f>
        <v/>
      </c>
      <c r="N45" s="15" t="n"/>
      <c r="O45" s="16" t="n"/>
      <c r="P45" s="10">
        <f>IF(D45="","",D45-'Lists &amp; Assumptions'!$B$2)</f>
        <v/>
      </c>
      <c r="Q45" s="20">
        <f>IF(D45="","",IF(OR(H45="Won",H45="Declined",H45="Deferred"),"Closed",IF(P45&lt;0,"Past Renewal",IF(P45&lt;='Lists &amp; Assumptions'!$B$3,"In Window","Future"))))</f>
        <v/>
      </c>
      <c r="R45" s="20">
        <f>IF(COUNTA(A45:L45,N45:O45)=0,"",IF(OR(H45="Won",H45="Declined",H45="Deferred"),"Closed",IF(J45&lt;&gt;"",IF(J45&lt;'Lists &amp; Assumptions'!$B$2,"Overdue",IF(J45='Lists &amp; Assumptions'!$B$2,"Due Today","Scheduled")),IF(I45="","No Contact Date",IF('Lists &amp; Assumptions'!$B$2-I45&gt;='Lists &amp; Assumptions'!$B$5,"Stale - Schedule","No Follow-Up Set")))))</f>
        <v/>
      </c>
      <c r="S45" s="20">
        <f>IF(COUNTA(A45:L45,N45:O45)=0,"",IF(T45&lt;&gt;"","Needs Data",IF(OR(H45="Won",H45="Declined",H45="Deferred"),"Closed",IF(P45="","Needs Data",IF(P45&lt;0,"1 - Past Renewal",IF(OR(R45="Overdue",R45="Due Today",R45="Stale - Schedule",AND(P45&lt;='Lists &amp; Assumptions'!$B$3,OR(R45="No Contact Date",R45="No Follow-Up Set"))),"1 - Follow Up Now",IF(P45&lt;='Lists &amp; Assumptions'!$B$4,"2 - Renewal Soon",IF(P45&lt;='Lists &amp; Assumptions'!$B$3,"3 - In Window","4 - Future"))))))))</f>
        <v/>
      </c>
      <c r="T45" s="21">
        <f>IF(COUNTA(A45:L45,N45:O45)=0,"",IF(A45="","Missing opportunity ID",IF(COUNTIF($A$6:$A$125,A45)&gt;1,"Duplicate ID",IF(B45="","Missing account",IF(C45="","Missing owner",IF(D45="","Missing renewal date",IF(E45="","Missing existing policy type",IF(F45="","Missing candidate product",IF(E45=F45,"Candidate matches existing",IF(G45="","Missing opportunity source",IF(H45="","Missing stage",IF(AND(OR(K45&lt;&gt;"",L45&lt;&gt;""),OR(K45="",L45="")),"Complete both estimate fields",IF(AND(OR(H45="Won",H45="Declined",H45="Deferred"),O45=""),"Missing closed date",IF(AND(NOT(OR(H45="Won",H45="Declined",H45="Deferred")),O45&lt;&gt;""),"Closed date on open item",IF(AND(I45&lt;&gt;"",J45&lt;&gt;"",J45&lt;I45),"Follow-up before last contact","")))))))))))))))</f>
        <v/>
      </c>
    </row>
    <row r="46" ht="22" customHeight="1">
      <c r="A46" s="14" t="n"/>
      <c r="B46" s="15" t="n"/>
      <c r="C46" s="14" t="n"/>
      <c r="D46" s="16" t="n"/>
      <c r="E46" s="15" t="n"/>
      <c r="F46" s="15" t="n"/>
      <c r="G46" s="14" t="n"/>
      <c r="H46" s="14" t="n"/>
      <c r="I46" s="16" t="n"/>
      <c r="J46" s="16" t="n"/>
      <c r="K46" s="17" t="n"/>
      <c r="L46" s="18" t="n"/>
      <c r="M46" s="19">
        <f>IF(OR(K46="",L46=""),"",IFERROR(K46*L46,""))</f>
        <v/>
      </c>
      <c r="N46" s="15" t="n"/>
      <c r="O46" s="16" t="n"/>
      <c r="P46" s="10">
        <f>IF(D46="","",D46-'Lists &amp; Assumptions'!$B$2)</f>
        <v/>
      </c>
      <c r="Q46" s="20">
        <f>IF(D46="","",IF(OR(H46="Won",H46="Declined",H46="Deferred"),"Closed",IF(P46&lt;0,"Past Renewal",IF(P46&lt;='Lists &amp; Assumptions'!$B$3,"In Window","Future"))))</f>
        <v/>
      </c>
      <c r="R46" s="20">
        <f>IF(COUNTA(A46:L46,N46:O46)=0,"",IF(OR(H46="Won",H46="Declined",H46="Deferred"),"Closed",IF(J46&lt;&gt;"",IF(J46&lt;'Lists &amp; Assumptions'!$B$2,"Overdue",IF(J46='Lists &amp; Assumptions'!$B$2,"Due Today","Scheduled")),IF(I46="","No Contact Date",IF('Lists &amp; Assumptions'!$B$2-I46&gt;='Lists &amp; Assumptions'!$B$5,"Stale - Schedule","No Follow-Up Set")))))</f>
        <v/>
      </c>
      <c r="S46" s="20">
        <f>IF(COUNTA(A46:L46,N46:O46)=0,"",IF(T46&lt;&gt;"","Needs Data",IF(OR(H46="Won",H46="Declined",H46="Deferred"),"Closed",IF(P46="","Needs Data",IF(P46&lt;0,"1 - Past Renewal",IF(OR(R46="Overdue",R46="Due Today",R46="Stale - Schedule",AND(P46&lt;='Lists &amp; Assumptions'!$B$3,OR(R46="No Contact Date",R46="No Follow-Up Set"))),"1 - Follow Up Now",IF(P46&lt;='Lists &amp; Assumptions'!$B$4,"2 - Renewal Soon",IF(P46&lt;='Lists &amp; Assumptions'!$B$3,"3 - In Window","4 - Future"))))))))</f>
        <v/>
      </c>
      <c r="T46" s="21">
        <f>IF(COUNTA(A46:L46,N46:O46)=0,"",IF(A46="","Missing opportunity ID",IF(COUNTIF($A$6:$A$125,A46)&gt;1,"Duplicate ID",IF(B46="","Missing account",IF(C46="","Missing owner",IF(D46="","Missing renewal date",IF(E46="","Missing existing policy type",IF(F46="","Missing candidate product",IF(E46=F46,"Candidate matches existing",IF(G46="","Missing opportunity source",IF(H46="","Missing stage",IF(AND(OR(K46&lt;&gt;"",L46&lt;&gt;""),OR(K46="",L46="")),"Complete both estimate fields",IF(AND(OR(H46="Won",H46="Declined",H46="Deferred"),O46=""),"Missing closed date",IF(AND(NOT(OR(H46="Won",H46="Declined",H46="Deferred")),O46&lt;&gt;""),"Closed date on open item",IF(AND(I46&lt;&gt;"",J46&lt;&gt;"",J46&lt;I46),"Follow-up before last contact","")))))))))))))))</f>
        <v/>
      </c>
    </row>
    <row r="47" ht="22" customHeight="1">
      <c r="A47" s="14" t="n"/>
      <c r="B47" s="15" t="n"/>
      <c r="C47" s="14" t="n"/>
      <c r="D47" s="16" t="n"/>
      <c r="E47" s="15" t="n"/>
      <c r="F47" s="15" t="n"/>
      <c r="G47" s="14" t="n"/>
      <c r="H47" s="14" t="n"/>
      <c r="I47" s="16" t="n"/>
      <c r="J47" s="16" t="n"/>
      <c r="K47" s="17" t="n"/>
      <c r="L47" s="18" t="n"/>
      <c r="M47" s="19">
        <f>IF(OR(K47="",L47=""),"",IFERROR(K47*L47,""))</f>
        <v/>
      </c>
      <c r="N47" s="15" t="n"/>
      <c r="O47" s="16" t="n"/>
      <c r="P47" s="10">
        <f>IF(D47="","",D47-'Lists &amp; Assumptions'!$B$2)</f>
        <v/>
      </c>
      <c r="Q47" s="20">
        <f>IF(D47="","",IF(OR(H47="Won",H47="Declined",H47="Deferred"),"Closed",IF(P47&lt;0,"Past Renewal",IF(P47&lt;='Lists &amp; Assumptions'!$B$3,"In Window","Future"))))</f>
        <v/>
      </c>
      <c r="R47" s="20">
        <f>IF(COUNTA(A47:L47,N47:O47)=0,"",IF(OR(H47="Won",H47="Declined",H47="Deferred"),"Closed",IF(J47&lt;&gt;"",IF(J47&lt;'Lists &amp; Assumptions'!$B$2,"Overdue",IF(J47='Lists &amp; Assumptions'!$B$2,"Due Today","Scheduled")),IF(I47="","No Contact Date",IF('Lists &amp; Assumptions'!$B$2-I47&gt;='Lists &amp; Assumptions'!$B$5,"Stale - Schedule","No Follow-Up Set")))))</f>
        <v/>
      </c>
      <c r="S47" s="20">
        <f>IF(COUNTA(A47:L47,N47:O47)=0,"",IF(T47&lt;&gt;"","Needs Data",IF(OR(H47="Won",H47="Declined",H47="Deferred"),"Closed",IF(P47="","Needs Data",IF(P47&lt;0,"1 - Past Renewal",IF(OR(R47="Overdue",R47="Due Today",R47="Stale - Schedule",AND(P47&lt;='Lists &amp; Assumptions'!$B$3,OR(R47="No Contact Date",R47="No Follow-Up Set"))),"1 - Follow Up Now",IF(P47&lt;='Lists &amp; Assumptions'!$B$4,"2 - Renewal Soon",IF(P47&lt;='Lists &amp; Assumptions'!$B$3,"3 - In Window","4 - Future"))))))))</f>
        <v/>
      </c>
      <c r="T47" s="21">
        <f>IF(COUNTA(A47:L47,N47:O47)=0,"",IF(A47="","Missing opportunity ID",IF(COUNTIF($A$6:$A$125,A47)&gt;1,"Duplicate ID",IF(B47="","Missing account",IF(C47="","Missing owner",IF(D47="","Missing renewal date",IF(E47="","Missing existing policy type",IF(F47="","Missing candidate product",IF(E47=F47,"Candidate matches existing",IF(G47="","Missing opportunity source",IF(H47="","Missing stage",IF(AND(OR(K47&lt;&gt;"",L47&lt;&gt;""),OR(K47="",L47="")),"Complete both estimate fields",IF(AND(OR(H47="Won",H47="Declined",H47="Deferred"),O47=""),"Missing closed date",IF(AND(NOT(OR(H47="Won",H47="Declined",H47="Deferred")),O47&lt;&gt;""),"Closed date on open item",IF(AND(I47&lt;&gt;"",J47&lt;&gt;"",J47&lt;I47),"Follow-up before last contact","")))))))))))))))</f>
        <v/>
      </c>
    </row>
    <row r="48" ht="22" customHeight="1">
      <c r="A48" s="14" t="n"/>
      <c r="B48" s="15" t="n"/>
      <c r="C48" s="14" t="n"/>
      <c r="D48" s="16" t="n"/>
      <c r="E48" s="15" t="n"/>
      <c r="F48" s="15" t="n"/>
      <c r="G48" s="14" t="n"/>
      <c r="H48" s="14" t="n"/>
      <c r="I48" s="16" t="n"/>
      <c r="J48" s="16" t="n"/>
      <c r="K48" s="17" t="n"/>
      <c r="L48" s="18" t="n"/>
      <c r="M48" s="19">
        <f>IF(OR(K48="",L48=""),"",IFERROR(K48*L48,""))</f>
        <v/>
      </c>
      <c r="N48" s="15" t="n"/>
      <c r="O48" s="16" t="n"/>
      <c r="P48" s="10">
        <f>IF(D48="","",D48-'Lists &amp; Assumptions'!$B$2)</f>
        <v/>
      </c>
      <c r="Q48" s="20">
        <f>IF(D48="","",IF(OR(H48="Won",H48="Declined",H48="Deferred"),"Closed",IF(P48&lt;0,"Past Renewal",IF(P48&lt;='Lists &amp; Assumptions'!$B$3,"In Window","Future"))))</f>
        <v/>
      </c>
      <c r="R48" s="20">
        <f>IF(COUNTA(A48:L48,N48:O48)=0,"",IF(OR(H48="Won",H48="Declined",H48="Deferred"),"Closed",IF(J48&lt;&gt;"",IF(J48&lt;'Lists &amp; Assumptions'!$B$2,"Overdue",IF(J48='Lists &amp; Assumptions'!$B$2,"Due Today","Scheduled")),IF(I48="","No Contact Date",IF('Lists &amp; Assumptions'!$B$2-I48&gt;='Lists &amp; Assumptions'!$B$5,"Stale - Schedule","No Follow-Up Set")))))</f>
        <v/>
      </c>
      <c r="S48" s="20">
        <f>IF(COUNTA(A48:L48,N48:O48)=0,"",IF(T48&lt;&gt;"","Needs Data",IF(OR(H48="Won",H48="Declined",H48="Deferred"),"Closed",IF(P48="","Needs Data",IF(P48&lt;0,"1 - Past Renewal",IF(OR(R48="Overdue",R48="Due Today",R48="Stale - Schedule",AND(P48&lt;='Lists &amp; Assumptions'!$B$3,OR(R48="No Contact Date",R48="No Follow-Up Set"))),"1 - Follow Up Now",IF(P48&lt;='Lists &amp; Assumptions'!$B$4,"2 - Renewal Soon",IF(P48&lt;='Lists &amp; Assumptions'!$B$3,"3 - In Window","4 - Future"))))))))</f>
        <v/>
      </c>
      <c r="T48" s="21">
        <f>IF(COUNTA(A48:L48,N48:O48)=0,"",IF(A48="","Missing opportunity ID",IF(COUNTIF($A$6:$A$125,A48)&gt;1,"Duplicate ID",IF(B48="","Missing account",IF(C48="","Missing owner",IF(D48="","Missing renewal date",IF(E48="","Missing existing policy type",IF(F48="","Missing candidate product",IF(E48=F48,"Candidate matches existing",IF(G48="","Missing opportunity source",IF(H48="","Missing stage",IF(AND(OR(K48&lt;&gt;"",L48&lt;&gt;""),OR(K48="",L48="")),"Complete both estimate fields",IF(AND(OR(H48="Won",H48="Declined",H48="Deferred"),O48=""),"Missing closed date",IF(AND(NOT(OR(H48="Won",H48="Declined",H48="Deferred")),O48&lt;&gt;""),"Closed date on open item",IF(AND(I48&lt;&gt;"",J48&lt;&gt;"",J48&lt;I48),"Follow-up before last contact","")))))))))))))))</f>
        <v/>
      </c>
    </row>
    <row r="49" ht="22" customHeight="1">
      <c r="A49" s="14" t="n"/>
      <c r="B49" s="15" t="n"/>
      <c r="C49" s="14" t="n"/>
      <c r="D49" s="16" t="n"/>
      <c r="E49" s="15" t="n"/>
      <c r="F49" s="15" t="n"/>
      <c r="G49" s="14" t="n"/>
      <c r="H49" s="14" t="n"/>
      <c r="I49" s="16" t="n"/>
      <c r="J49" s="16" t="n"/>
      <c r="K49" s="17" t="n"/>
      <c r="L49" s="18" t="n"/>
      <c r="M49" s="19">
        <f>IF(OR(K49="",L49=""),"",IFERROR(K49*L49,""))</f>
        <v/>
      </c>
      <c r="N49" s="15" t="n"/>
      <c r="O49" s="16" t="n"/>
      <c r="P49" s="10">
        <f>IF(D49="","",D49-'Lists &amp; Assumptions'!$B$2)</f>
        <v/>
      </c>
      <c r="Q49" s="20">
        <f>IF(D49="","",IF(OR(H49="Won",H49="Declined",H49="Deferred"),"Closed",IF(P49&lt;0,"Past Renewal",IF(P49&lt;='Lists &amp; Assumptions'!$B$3,"In Window","Future"))))</f>
        <v/>
      </c>
      <c r="R49" s="20">
        <f>IF(COUNTA(A49:L49,N49:O49)=0,"",IF(OR(H49="Won",H49="Declined",H49="Deferred"),"Closed",IF(J49&lt;&gt;"",IF(J49&lt;'Lists &amp; Assumptions'!$B$2,"Overdue",IF(J49='Lists &amp; Assumptions'!$B$2,"Due Today","Scheduled")),IF(I49="","No Contact Date",IF('Lists &amp; Assumptions'!$B$2-I49&gt;='Lists &amp; Assumptions'!$B$5,"Stale - Schedule","No Follow-Up Set")))))</f>
        <v/>
      </c>
      <c r="S49" s="20">
        <f>IF(COUNTA(A49:L49,N49:O49)=0,"",IF(T49&lt;&gt;"","Needs Data",IF(OR(H49="Won",H49="Declined",H49="Deferred"),"Closed",IF(P49="","Needs Data",IF(P49&lt;0,"1 - Past Renewal",IF(OR(R49="Overdue",R49="Due Today",R49="Stale - Schedule",AND(P49&lt;='Lists &amp; Assumptions'!$B$3,OR(R49="No Contact Date",R49="No Follow-Up Set"))),"1 - Follow Up Now",IF(P49&lt;='Lists &amp; Assumptions'!$B$4,"2 - Renewal Soon",IF(P49&lt;='Lists &amp; Assumptions'!$B$3,"3 - In Window","4 - Future"))))))))</f>
        <v/>
      </c>
      <c r="T49" s="21">
        <f>IF(COUNTA(A49:L49,N49:O49)=0,"",IF(A49="","Missing opportunity ID",IF(COUNTIF($A$6:$A$125,A49)&gt;1,"Duplicate ID",IF(B49="","Missing account",IF(C49="","Missing owner",IF(D49="","Missing renewal date",IF(E49="","Missing existing policy type",IF(F49="","Missing candidate product",IF(E49=F49,"Candidate matches existing",IF(G49="","Missing opportunity source",IF(H49="","Missing stage",IF(AND(OR(K49&lt;&gt;"",L49&lt;&gt;""),OR(K49="",L49="")),"Complete both estimate fields",IF(AND(OR(H49="Won",H49="Declined",H49="Deferred"),O49=""),"Missing closed date",IF(AND(NOT(OR(H49="Won",H49="Declined",H49="Deferred")),O49&lt;&gt;""),"Closed date on open item",IF(AND(I49&lt;&gt;"",J49&lt;&gt;"",J49&lt;I49),"Follow-up before last contact","")))))))))))))))</f>
        <v/>
      </c>
    </row>
    <row r="50" ht="22" customHeight="1">
      <c r="A50" s="14" t="n"/>
      <c r="B50" s="15" t="n"/>
      <c r="C50" s="14" t="n"/>
      <c r="D50" s="16" t="n"/>
      <c r="E50" s="15" t="n"/>
      <c r="F50" s="15" t="n"/>
      <c r="G50" s="14" t="n"/>
      <c r="H50" s="14" t="n"/>
      <c r="I50" s="16" t="n"/>
      <c r="J50" s="16" t="n"/>
      <c r="K50" s="17" t="n"/>
      <c r="L50" s="18" t="n"/>
      <c r="M50" s="19">
        <f>IF(OR(K50="",L50=""),"",IFERROR(K50*L50,""))</f>
        <v/>
      </c>
      <c r="N50" s="15" t="n"/>
      <c r="O50" s="16" t="n"/>
      <c r="P50" s="10">
        <f>IF(D50="","",D50-'Lists &amp; Assumptions'!$B$2)</f>
        <v/>
      </c>
      <c r="Q50" s="20">
        <f>IF(D50="","",IF(OR(H50="Won",H50="Declined",H50="Deferred"),"Closed",IF(P50&lt;0,"Past Renewal",IF(P50&lt;='Lists &amp; Assumptions'!$B$3,"In Window","Future"))))</f>
        <v/>
      </c>
      <c r="R50" s="20">
        <f>IF(COUNTA(A50:L50,N50:O50)=0,"",IF(OR(H50="Won",H50="Declined",H50="Deferred"),"Closed",IF(J50&lt;&gt;"",IF(J50&lt;'Lists &amp; Assumptions'!$B$2,"Overdue",IF(J50='Lists &amp; Assumptions'!$B$2,"Due Today","Scheduled")),IF(I50="","No Contact Date",IF('Lists &amp; Assumptions'!$B$2-I50&gt;='Lists &amp; Assumptions'!$B$5,"Stale - Schedule","No Follow-Up Set")))))</f>
        <v/>
      </c>
      <c r="S50" s="20">
        <f>IF(COUNTA(A50:L50,N50:O50)=0,"",IF(T50&lt;&gt;"","Needs Data",IF(OR(H50="Won",H50="Declined",H50="Deferred"),"Closed",IF(P50="","Needs Data",IF(P50&lt;0,"1 - Past Renewal",IF(OR(R50="Overdue",R50="Due Today",R50="Stale - Schedule",AND(P50&lt;='Lists &amp; Assumptions'!$B$3,OR(R50="No Contact Date",R50="No Follow-Up Set"))),"1 - Follow Up Now",IF(P50&lt;='Lists &amp; Assumptions'!$B$4,"2 - Renewal Soon",IF(P50&lt;='Lists &amp; Assumptions'!$B$3,"3 - In Window","4 - Future"))))))))</f>
        <v/>
      </c>
      <c r="T50" s="21">
        <f>IF(COUNTA(A50:L50,N50:O50)=0,"",IF(A50="","Missing opportunity ID",IF(COUNTIF($A$6:$A$125,A50)&gt;1,"Duplicate ID",IF(B50="","Missing account",IF(C50="","Missing owner",IF(D50="","Missing renewal date",IF(E50="","Missing existing policy type",IF(F50="","Missing candidate product",IF(E50=F50,"Candidate matches existing",IF(G50="","Missing opportunity source",IF(H50="","Missing stage",IF(AND(OR(K50&lt;&gt;"",L50&lt;&gt;""),OR(K50="",L50="")),"Complete both estimate fields",IF(AND(OR(H50="Won",H50="Declined",H50="Deferred"),O50=""),"Missing closed date",IF(AND(NOT(OR(H50="Won",H50="Declined",H50="Deferred")),O50&lt;&gt;""),"Closed date on open item",IF(AND(I50&lt;&gt;"",J50&lt;&gt;"",J50&lt;I50),"Follow-up before last contact","")))))))))))))))</f>
        <v/>
      </c>
    </row>
    <row r="51" ht="22" customHeight="1">
      <c r="A51" s="14" t="n"/>
      <c r="B51" s="15" t="n"/>
      <c r="C51" s="14" t="n"/>
      <c r="D51" s="16" t="n"/>
      <c r="E51" s="15" t="n"/>
      <c r="F51" s="15" t="n"/>
      <c r="G51" s="14" t="n"/>
      <c r="H51" s="14" t="n"/>
      <c r="I51" s="16" t="n"/>
      <c r="J51" s="16" t="n"/>
      <c r="K51" s="17" t="n"/>
      <c r="L51" s="18" t="n"/>
      <c r="M51" s="19">
        <f>IF(OR(K51="",L51=""),"",IFERROR(K51*L51,""))</f>
        <v/>
      </c>
      <c r="N51" s="15" t="n"/>
      <c r="O51" s="16" t="n"/>
      <c r="P51" s="10">
        <f>IF(D51="","",D51-'Lists &amp; Assumptions'!$B$2)</f>
        <v/>
      </c>
      <c r="Q51" s="20">
        <f>IF(D51="","",IF(OR(H51="Won",H51="Declined",H51="Deferred"),"Closed",IF(P51&lt;0,"Past Renewal",IF(P51&lt;='Lists &amp; Assumptions'!$B$3,"In Window","Future"))))</f>
        <v/>
      </c>
      <c r="R51" s="20">
        <f>IF(COUNTA(A51:L51,N51:O51)=0,"",IF(OR(H51="Won",H51="Declined",H51="Deferred"),"Closed",IF(J51&lt;&gt;"",IF(J51&lt;'Lists &amp; Assumptions'!$B$2,"Overdue",IF(J51='Lists &amp; Assumptions'!$B$2,"Due Today","Scheduled")),IF(I51="","No Contact Date",IF('Lists &amp; Assumptions'!$B$2-I51&gt;='Lists &amp; Assumptions'!$B$5,"Stale - Schedule","No Follow-Up Set")))))</f>
        <v/>
      </c>
      <c r="S51" s="20">
        <f>IF(COUNTA(A51:L51,N51:O51)=0,"",IF(T51&lt;&gt;"","Needs Data",IF(OR(H51="Won",H51="Declined",H51="Deferred"),"Closed",IF(P51="","Needs Data",IF(P51&lt;0,"1 - Past Renewal",IF(OR(R51="Overdue",R51="Due Today",R51="Stale - Schedule",AND(P51&lt;='Lists &amp; Assumptions'!$B$3,OR(R51="No Contact Date",R51="No Follow-Up Set"))),"1 - Follow Up Now",IF(P51&lt;='Lists &amp; Assumptions'!$B$4,"2 - Renewal Soon",IF(P51&lt;='Lists &amp; Assumptions'!$B$3,"3 - In Window","4 - Future"))))))))</f>
        <v/>
      </c>
      <c r="T51" s="21">
        <f>IF(COUNTA(A51:L51,N51:O51)=0,"",IF(A51="","Missing opportunity ID",IF(COUNTIF($A$6:$A$125,A51)&gt;1,"Duplicate ID",IF(B51="","Missing account",IF(C51="","Missing owner",IF(D51="","Missing renewal date",IF(E51="","Missing existing policy type",IF(F51="","Missing candidate product",IF(E51=F51,"Candidate matches existing",IF(G51="","Missing opportunity source",IF(H51="","Missing stage",IF(AND(OR(K51&lt;&gt;"",L51&lt;&gt;""),OR(K51="",L51="")),"Complete both estimate fields",IF(AND(OR(H51="Won",H51="Declined",H51="Deferred"),O51=""),"Missing closed date",IF(AND(NOT(OR(H51="Won",H51="Declined",H51="Deferred")),O51&lt;&gt;""),"Closed date on open item",IF(AND(I51&lt;&gt;"",J51&lt;&gt;"",J51&lt;I51),"Follow-up before last contact","")))))))))))))))</f>
        <v/>
      </c>
    </row>
    <row r="52" ht="22" customHeight="1">
      <c r="A52" s="14" t="n"/>
      <c r="B52" s="15" t="n"/>
      <c r="C52" s="14" t="n"/>
      <c r="D52" s="16" t="n"/>
      <c r="E52" s="15" t="n"/>
      <c r="F52" s="15" t="n"/>
      <c r="G52" s="14" t="n"/>
      <c r="H52" s="14" t="n"/>
      <c r="I52" s="16" t="n"/>
      <c r="J52" s="16" t="n"/>
      <c r="K52" s="17" t="n"/>
      <c r="L52" s="18" t="n"/>
      <c r="M52" s="19">
        <f>IF(OR(K52="",L52=""),"",IFERROR(K52*L52,""))</f>
        <v/>
      </c>
      <c r="N52" s="15" t="n"/>
      <c r="O52" s="16" t="n"/>
      <c r="P52" s="10">
        <f>IF(D52="","",D52-'Lists &amp; Assumptions'!$B$2)</f>
        <v/>
      </c>
      <c r="Q52" s="20">
        <f>IF(D52="","",IF(OR(H52="Won",H52="Declined",H52="Deferred"),"Closed",IF(P52&lt;0,"Past Renewal",IF(P52&lt;='Lists &amp; Assumptions'!$B$3,"In Window","Future"))))</f>
        <v/>
      </c>
      <c r="R52" s="20">
        <f>IF(COUNTA(A52:L52,N52:O52)=0,"",IF(OR(H52="Won",H52="Declined",H52="Deferred"),"Closed",IF(J52&lt;&gt;"",IF(J52&lt;'Lists &amp; Assumptions'!$B$2,"Overdue",IF(J52='Lists &amp; Assumptions'!$B$2,"Due Today","Scheduled")),IF(I52="","No Contact Date",IF('Lists &amp; Assumptions'!$B$2-I52&gt;='Lists &amp; Assumptions'!$B$5,"Stale - Schedule","No Follow-Up Set")))))</f>
        <v/>
      </c>
      <c r="S52" s="20">
        <f>IF(COUNTA(A52:L52,N52:O52)=0,"",IF(T52&lt;&gt;"","Needs Data",IF(OR(H52="Won",H52="Declined",H52="Deferred"),"Closed",IF(P52="","Needs Data",IF(P52&lt;0,"1 - Past Renewal",IF(OR(R52="Overdue",R52="Due Today",R52="Stale - Schedule",AND(P52&lt;='Lists &amp; Assumptions'!$B$3,OR(R52="No Contact Date",R52="No Follow-Up Set"))),"1 - Follow Up Now",IF(P52&lt;='Lists &amp; Assumptions'!$B$4,"2 - Renewal Soon",IF(P52&lt;='Lists &amp; Assumptions'!$B$3,"3 - In Window","4 - Future"))))))))</f>
        <v/>
      </c>
      <c r="T52" s="21">
        <f>IF(COUNTA(A52:L52,N52:O52)=0,"",IF(A52="","Missing opportunity ID",IF(COUNTIF($A$6:$A$125,A52)&gt;1,"Duplicate ID",IF(B52="","Missing account",IF(C52="","Missing owner",IF(D52="","Missing renewal date",IF(E52="","Missing existing policy type",IF(F52="","Missing candidate product",IF(E52=F52,"Candidate matches existing",IF(G52="","Missing opportunity source",IF(H52="","Missing stage",IF(AND(OR(K52&lt;&gt;"",L52&lt;&gt;""),OR(K52="",L52="")),"Complete both estimate fields",IF(AND(OR(H52="Won",H52="Declined",H52="Deferred"),O52=""),"Missing closed date",IF(AND(NOT(OR(H52="Won",H52="Declined",H52="Deferred")),O52&lt;&gt;""),"Closed date on open item",IF(AND(I52&lt;&gt;"",J52&lt;&gt;"",J52&lt;I52),"Follow-up before last contact","")))))))))))))))</f>
        <v/>
      </c>
    </row>
    <row r="53" ht="22" customHeight="1">
      <c r="A53" s="14" t="n"/>
      <c r="B53" s="15" t="n"/>
      <c r="C53" s="14" t="n"/>
      <c r="D53" s="16" t="n"/>
      <c r="E53" s="15" t="n"/>
      <c r="F53" s="15" t="n"/>
      <c r="G53" s="14" t="n"/>
      <c r="H53" s="14" t="n"/>
      <c r="I53" s="16" t="n"/>
      <c r="J53" s="16" t="n"/>
      <c r="K53" s="17" t="n"/>
      <c r="L53" s="18" t="n"/>
      <c r="M53" s="19">
        <f>IF(OR(K53="",L53=""),"",IFERROR(K53*L53,""))</f>
        <v/>
      </c>
      <c r="N53" s="15" t="n"/>
      <c r="O53" s="16" t="n"/>
      <c r="P53" s="10">
        <f>IF(D53="","",D53-'Lists &amp; Assumptions'!$B$2)</f>
        <v/>
      </c>
      <c r="Q53" s="20">
        <f>IF(D53="","",IF(OR(H53="Won",H53="Declined",H53="Deferred"),"Closed",IF(P53&lt;0,"Past Renewal",IF(P53&lt;='Lists &amp; Assumptions'!$B$3,"In Window","Future"))))</f>
        <v/>
      </c>
      <c r="R53" s="20">
        <f>IF(COUNTA(A53:L53,N53:O53)=0,"",IF(OR(H53="Won",H53="Declined",H53="Deferred"),"Closed",IF(J53&lt;&gt;"",IF(J53&lt;'Lists &amp; Assumptions'!$B$2,"Overdue",IF(J53='Lists &amp; Assumptions'!$B$2,"Due Today","Scheduled")),IF(I53="","No Contact Date",IF('Lists &amp; Assumptions'!$B$2-I53&gt;='Lists &amp; Assumptions'!$B$5,"Stale - Schedule","No Follow-Up Set")))))</f>
        <v/>
      </c>
      <c r="S53" s="20">
        <f>IF(COUNTA(A53:L53,N53:O53)=0,"",IF(T53&lt;&gt;"","Needs Data",IF(OR(H53="Won",H53="Declined",H53="Deferred"),"Closed",IF(P53="","Needs Data",IF(P53&lt;0,"1 - Past Renewal",IF(OR(R53="Overdue",R53="Due Today",R53="Stale - Schedule",AND(P53&lt;='Lists &amp; Assumptions'!$B$3,OR(R53="No Contact Date",R53="No Follow-Up Set"))),"1 - Follow Up Now",IF(P53&lt;='Lists &amp; Assumptions'!$B$4,"2 - Renewal Soon",IF(P53&lt;='Lists &amp; Assumptions'!$B$3,"3 - In Window","4 - Future"))))))))</f>
        <v/>
      </c>
      <c r="T53" s="21">
        <f>IF(COUNTA(A53:L53,N53:O53)=0,"",IF(A53="","Missing opportunity ID",IF(COUNTIF($A$6:$A$125,A53)&gt;1,"Duplicate ID",IF(B53="","Missing account",IF(C53="","Missing owner",IF(D53="","Missing renewal date",IF(E53="","Missing existing policy type",IF(F53="","Missing candidate product",IF(E53=F53,"Candidate matches existing",IF(G53="","Missing opportunity source",IF(H53="","Missing stage",IF(AND(OR(K53&lt;&gt;"",L53&lt;&gt;""),OR(K53="",L53="")),"Complete both estimate fields",IF(AND(OR(H53="Won",H53="Declined",H53="Deferred"),O53=""),"Missing closed date",IF(AND(NOT(OR(H53="Won",H53="Declined",H53="Deferred")),O53&lt;&gt;""),"Closed date on open item",IF(AND(I53&lt;&gt;"",J53&lt;&gt;"",J53&lt;I53),"Follow-up before last contact","")))))))))))))))</f>
        <v/>
      </c>
    </row>
    <row r="54" ht="22" customHeight="1">
      <c r="A54" s="14" t="n"/>
      <c r="B54" s="15" t="n"/>
      <c r="C54" s="14" t="n"/>
      <c r="D54" s="16" t="n"/>
      <c r="E54" s="15" t="n"/>
      <c r="F54" s="15" t="n"/>
      <c r="G54" s="14" t="n"/>
      <c r="H54" s="14" t="n"/>
      <c r="I54" s="16" t="n"/>
      <c r="J54" s="16" t="n"/>
      <c r="K54" s="17" t="n"/>
      <c r="L54" s="18" t="n"/>
      <c r="M54" s="19">
        <f>IF(OR(K54="",L54=""),"",IFERROR(K54*L54,""))</f>
        <v/>
      </c>
      <c r="N54" s="15" t="n"/>
      <c r="O54" s="16" t="n"/>
      <c r="P54" s="10">
        <f>IF(D54="","",D54-'Lists &amp; Assumptions'!$B$2)</f>
        <v/>
      </c>
      <c r="Q54" s="20">
        <f>IF(D54="","",IF(OR(H54="Won",H54="Declined",H54="Deferred"),"Closed",IF(P54&lt;0,"Past Renewal",IF(P54&lt;='Lists &amp; Assumptions'!$B$3,"In Window","Future"))))</f>
        <v/>
      </c>
      <c r="R54" s="20">
        <f>IF(COUNTA(A54:L54,N54:O54)=0,"",IF(OR(H54="Won",H54="Declined",H54="Deferred"),"Closed",IF(J54&lt;&gt;"",IF(J54&lt;'Lists &amp; Assumptions'!$B$2,"Overdue",IF(J54='Lists &amp; Assumptions'!$B$2,"Due Today","Scheduled")),IF(I54="","No Contact Date",IF('Lists &amp; Assumptions'!$B$2-I54&gt;='Lists &amp; Assumptions'!$B$5,"Stale - Schedule","No Follow-Up Set")))))</f>
        <v/>
      </c>
      <c r="S54" s="20">
        <f>IF(COUNTA(A54:L54,N54:O54)=0,"",IF(T54&lt;&gt;"","Needs Data",IF(OR(H54="Won",H54="Declined",H54="Deferred"),"Closed",IF(P54="","Needs Data",IF(P54&lt;0,"1 - Past Renewal",IF(OR(R54="Overdue",R54="Due Today",R54="Stale - Schedule",AND(P54&lt;='Lists &amp; Assumptions'!$B$3,OR(R54="No Contact Date",R54="No Follow-Up Set"))),"1 - Follow Up Now",IF(P54&lt;='Lists &amp; Assumptions'!$B$4,"2 - Renewal Soon",IF(P54&lt;='Lists &amp; Assumptions'!$B$3,"3 - In Window","4 - Future"))))))))</f>
        <v/>
      </c>
      <c r="T54" s="21">
        <f>IF(COUNTA(A54:L54,N54:O54)=0,"",IF(A54="","Missing opportunity ID",IF(COUNTIF($A$6:$A$125,A54)&gt;1,"Duplicate ID",IF(B54="","Missing account",IF(C54="","Missing owner",IF(D54="","Missing renewal date",IF(E54="","Missing existing policy type",IF(F54="","Missing candidate product",IF(E54=F54,"Candidate matches existing",IF(G54="","Missing opportunity source",IF(H54="","Missing stage",IF(AND(OR(K54&lt;&gt;"",L54&lt;&gt;""),OR(K54="",L54="")),"Complete both estimate fields",IF(AND(OR(H54="Won",H54="Declined",H54="Deferred"),O54=""),"Missing closed date",IF(AND(NOT(OR(H54="Won",H54="Declined",H54="Deferred")),O54&lt;&gt;""),"Closed date on open item",IF(AND(I54&lt;&gt;"",J54&lt;&gt;"",J54&lt;I54),"Follow-up before last contact","")))))))))))))))</f>
        <v/>
      </c>
    </row>
    <row r="55" ht="22" customHeight="1">
      <c r="A55" s="14" t="n"/>
      <c r="B55" s="15" t="n"/>
      <c r="C55" s="14" t="n"/>
      <c r="D55" s="16" t="n"/>
      <c r="E55" s="15" t="n"/>
      <c r="F55" s="15" t="n"/>
      <c r="G55" s="14" t="n"/>
      <c r="H55" s="14" t="n"/>
      <c r="I55" s="16" t="n"/>
      <c r="J55" s="16" t="n"/>
      <c r="K55" s="17" t="n"/>
      <c r="L55" s="18" t="n"/>
      <c r="M55" s="19">
        <f>IF(OR(K55="",L55=""),"",IFERROR(K55*L55,""))</f>
        <v/>
      </c>
      <c r="N55" s="15" t="n"/>
      <c r="O55" s="16" t="n"/>
      <c r="P55" s="10">
        <f>IF(D55="","",D55-'Lists &amp; Assumptions'!$B$2)</f>
        <v/>
      </c>
      <c r="Q55" s="20">
        <f>IF(D55="","",IF(OR(H55="Won",H55="Declined",H55="Deferred"),"Closed",IF(P55&lt;0,"Past Renewal",IF(P55&lt;='Lists &amp; Assumptions'!$B$3,"In Window","Future"))))</f>
        <v/>
      </c>
      <c r="R55" s="20">
        <f>IF(COUNTA(A55:L55,N55:O55)=0,"",IF(OR(H55="Won",H55="Declined",H55="Deferred"),"Closed",IF(J55&lt;&gt;"",IF(J55&lt;'Lists &amp; Assumptions'!$B$2,"Overdue",IF(J55='Lists &amp; Assumptions'!$B$2,"Due Today","Scheduled")),IF(I55="","No Contact Date",IF('Lists &amp; Assumptions'!$B$2-I55&gt;='Lists &amp; Assumptions'!$B$5,"Stale - Schedule","No Follow-Up Set")))))</f>
        <v/>
      </c>
      <c r="S55" s="20">
        <f>IF(COUNTA(A55:L55,N55:O55)=0,"",IF(T55&lt;&gt;"","Needs Data",IF(OR(H55="Won",H55="Declined",H55="Deferred"),"Closed",IF(P55="","Needs Data",IF(P55&lt;0,"1 - Past Renewal",IF(OR(R55="Overdue",R55="Due Today",R55="Stale - Schedule",AND(P55&lt;='Lists &amp; Assumptions'!$B$3,OR(R55="No Contact Date",R55="No Follow-Up Set"))),"1 - Follow Up Now",IF(P55&lt;='Lists &amp; Assumptions'!$B$4,"2 - Renewal Soon",IF(P55&lt;='Lists &amp; Assumptions'!$B$3,"3 - In Window","4 - Future"))))))))</f>
        <v/>
      </c>
      <c r="T55" s="21">
        <f>IF(COUNTA(A55:L55,N55:O55)=0,"",IF(A55="","Missing opportunity ID",IF(COUNTIF($A$6:$A$125,A55)&gt;1,"Duplicate ID",IF(B55="","Missing account",IF(C55="","Missing owner",IF(D55="","Missing renewal date",IF(E55="","Missing existing policy type",IF(F55="","Missing candidate product",IF(E55=F55,"Candidate matches existing",IF(G55="","Missing opportunity source",IF(H55="","Missing stage",IF(AND(OR(K55&lt;&gt;"",L55&lt;&gt;""),OR(K55="",L55="")),"Complete both estimate fields",IF(AND(OR(H55="Won",H55="Declined",H55="Deferred"),O55=""),"Missing closed date",IF(AND(NOT(OR(H55="Won",H55="Declined",H55="Deferred")),O55&lt;&gt;""),"Closed date on open item",IF(AND(I55&lt;&gt;"",J55&lt;&gt;"",J55&lt;I55),"Follow-up before last contact","")))))))))))))))</f>
        <v/>
      </c>
    </row>
    <row r="56" ht="22" customHeight="1">
      <c r="A56" s="14" t="n"/>
      <c r="B56" s="15" t="n"/>
      <c r="C56" s="14" t="n"/>
      <c r="D56" s="16" t="n"/>
      <c r="E56" s="15" t="n"/>
      <c r="F56" s="15" t="n"/>
      <c r="G56" s="14" t="n"/>
      <c r="H56" s="14" t="n"/>
      <c r="I56" s="16" t="n"/>
      <c r="J56" s="16" t="n"/>
      <c r="K56" s="17" t="n"/>
      <c r="L56" s="18" t="n"/>
      <c r="M56" s="19">
        <f>IF(OR(K56="",L56=""),"",IFERROR(K56*L56,""))</f>
        <v/>
      </c>
      <c r="N56" s="15" t="n"/>
      <c r="O56" s="16" t="n"/>
      <c r="P56" s="10">
        <f>IF(D56="","",D56-'Lists &amp; Assumptions'!$B$2)</f>
        <v/>
      </c>
      <c r="Q56" s="20">
        <f>IF(D56="","",IF(OR(H56="Won",H56="Declined",H56="Deferred"),"Closed",IF(P56&lt;0,"Past Renewal",IF(P56&lt;='Lists &amp; Assumptions'!$B$3,"In Window","Future"))))</f>
        <v/>
      </c>
      <c r="R56" s="20">
        <f>IF(COUNTA(A56:L56,N56:O56)=0,"",IF(OR(H56="Won",H56="Declined",H56="Deferred"),"Closed",IF(J56&lt;&gt;"",IF(J56&lt;'Lists &amp; Assumptions'!$B$2,"Overdue",IF(J56='Lists &amp; Assumptions'!$B$2,"Due Today","Scheduled")),IF(I56="","No Contact Date",IF('Lists &amp; Assumptions'!$B$2-I56&gt;='Lists &amp; Assumptions'!$B$5,"Stale - Schedule","No Follow-Up Set")))))</f>
        <v/>
      </c>
      <c r="S56" s="20">
        <f>IF(COUNTA(A56:L56,N56:O56)=0,"",IF(T56&lt;&gt;"","Needs Data",IF(OR(H56="Won",H56="Declined",H56="Deferred"),"Closed",IF(P56="","Needs Data",IF(P56&lt;0,"1 - Past Renewal",IF(OR(R56="Overdue",R56="Due Today",R56="Stale - Schedule",AND(P56&lt;='Lists &amp; Assumptions'!$B$3,OR(R56="No Contact Date",R56="No Follow-Up Set"))),"1 - Follow Up Now",IF(P56&lt;='Lists &amp; Assumptions'!$B$4,"2 - Renewal Soon",IF(P56&lt;='Lists &amp; Assumptions'!$B$3,"3 - In Window","4 - Future"))))))))</f>
        <v/>
      </c>
      <c r="T56" s="21">
        <f>IF(COUNTA(A56:L56,N56:O56)=0,"",IF(A56="","Missing opportunity ID",IF(COUNTIF($A$6:$A$125,A56)&gt;1,"Duplicate ID",IF(B56="","Missing account",IF(C56="","Missing owner",IF(D56="","Missing renewal date",IF(E56="","Missing existing policy type",IF(F56="","Missing candidate product",IF(E56=F56,"Candidate matches existing",IF(G56="","Missing opportunity source",IF(H56="","Missing stage",IF(AND(OR(K56&lt;&gt;"",L56&lt;&gt;""),OR(K56="",L56="")),"Complete both estimate fields",IF(AND(OR(H56="Won",H56="Declined",H56="Deferred"),O56=""),"Missing closed date",IF(AND(NOT(OR(H56="Won",H56="Declined",H56="Deferred")),O56&lt;&gt;""),"Closed date on open item",IF(AND(I56&lt;&gt;"",J56&lt;&gt;"",J56&lt;I56),"Follow-up before last contact","")))))))))))))))</f>
        <v/>
      </c>
    </row>
    <row r="57" ht="22" customHeight="1">
      <c r="A57" s="14" t="n"/>
      <c r="B57" s="15" t="n"/>
      <c r="C57" s="14" t="n"/>
      <c r="D57" s="16" t="n"/>
      <c r="E57" s="15" t="n"/>
      <c r="F57" s="15" t="n"/>
      <c r="G57" s="14" t="n"/>
      <c r="H57" s="14" t="n"/>
      <c r="I57" s="16" t="n"/>
      <c r="J57" s="16" t="n"/>
      <c r="K57" s="17" t="n"/>
      <c r="L57" s="18" t="n"/>
      <c r="M57" s="19">
        <f>IF(OR(K57="",L57=""),"",IFERROR(K57*L57,""))</f>
        <v/>
      </c>
      <c r="N57" s="15" t="n"/>
      <c r="O57" s="16" t="n"/>
      <c r="P57" s="10">
        <f>IF(D57="","",D57-'Lists &amp; Assumptions'!$B$2)</f>
        <v/>
      </c>
      <c r="Q57" s="20">
        <f>IF(D57="","",IF(OR(H57="Won",H57="Declined",H57="Deferred"),"Closed",IF(P57&lt;0,"Past Renewal",IF(P57&lt;='Lists &amp; Assumptions'!$B$3,"In Window","Future"))))</f>
        <v/>
      </c>
      <c r="R57" s="20">
        <f>IF(COUNTA(A57:L57,N57:O57)=0,"",IF(OR(H57="Won",H57="Declined",H57="Deferred"),"Closed",IF(J57&lt;&gt;"",IF(J57&lt;'Lists &amp; Assumptions'!$B$2,"Overdue",IF(J57='Lists &amp; Assumptions'!$B$2,"Due Today","Scheduled")),IF(I57="","No Contact Date",IF('Lists &amp; Assumptions'!$B$2-I57&gt;='Lists &amp; Assumptions'!$B$5,"Stale - Schedule","No Follow-Up Set")))))</f>
        <v/>
      </c>
      <c r="S57" s="20">
        <f>IF(COUNTA(A57:L57,N57:O57)=0,"",IF(T57&lt;&gt;"","Needs Data",IF(OR(H57="Won",H57="Declined",H57="Deferred"),"Closed",IF(P57="","Needs Data",IF(P57&lt;0,"1 - Past Renewal",IF(OR(R57="Overdue",R57="Due Today",R57="Stale - Schedule",AND(P57&lt;='Lists &amp; Assumptions'!$B$3,OR(R57="No Contact Date",R57="No Follow-Up Set"))),"1 - Follow Up Now",IF(P57&lt;='Lists &amp; Assumptions'!$B$4,"2 - Renewal Soon",IF(P57&lt;='Lists &amp; Assumptions'!$B$3,"3 - In Window","4 - Future"))))))))</f>
        <v/>
      </c>
      <c r="T57" s="21">
        <f>IF(COUNTA(A57:L57,N57:O57)=0,"",IF(A57="","Missing opportunity ID",IF(COUNTIF($A$6:$A$125,A57)&gt;1,"Duplicate ID",IF(B57="","Missing account",IF(C57="","Missing owner",IF(D57="","Missing renewal date",IF(E57="","Missing existing policy type",IF(F57="","Missing candidate product",IF(E57=F57,"Candidate matches existing",IF(G57="","Missing opportunity source",IF(H57="","Missing stage",IF(AND(OR(K57&lt;&gt;"",L57&lt;&gt;""),OR(K57="",L57="")),"Complete both estimate fields",IF(AND(OR(H57="Won",H57="Declined",H57="Deferred"),O57=""),"Missing closed date",IF(AND(NOT(OR(H57="Won",H57="Declined",H57="Deferred")),O57&lt;&gt;""),"Closed date on open item",IF(AND(I57&lt;&gt;"",J57&lt;&gt;"",J57&lt;I57),"Follow-up before last contact","")))))))))))))))</f>
        <v/>
      </c>
    </row>
    <row r="58" ht="22" customHeight="1">
      <c r="A58" s="14" t="n"/>
      <c r="B58" s="15" t="n"/>
      <c r="C58" s="14" t="n"/>
      <c r="D58" s="16" t="n"/>
      <c r="E58" s="15" t="n"/>
      <c r="F58" s="15" t="n"/>
      <c r="G58" s="14" t="n"/>
      <c r="H58" s="14" t="n"/>
      <c r="I58" s="16" t="n"/>
      <c r="J58" s="16" t="n"/>
      <c r="K58" s="17" t="n"/>
      <c r="L58" s="18" t="n"/>
      <c r="M58" s="19">
        <f>IF(OR(K58="",L58=""),"",IFERROR(K58*L58,""))</f>
        <v/>
      </c>
      <c r="N58" s="15" t="n"/>
      <c r="O58" s="16" t="n"/>
      <c r="P58" s="10">
        <f>IF(D58="","",D58-'Lists &amp; Assumptions'!$B$2)</f>
        <v/>
      </c>
      <c r="Q58" s="20">
        <f>IF(D58="","",IF(OR(H58="Won",H58="Declined",H58="Deferred"),"Closed",IF(P58&lt;0,"Past Renewal",IF(P58&lt;='Lists &amp; Assumptions'!$B$3,"In Window","Future"))))</f>
        <v/>
      </c>
      <c r="R58" s="20">
        <f>IF(COUNTA(A58:L58,N58:O58)=0,"",IF(OR(H58="Won",H58="Declined",H58="Deferred"),"Closed",IF(J58&lt;&gt;"",IF(J58&lt;'Lists &amp; Assumptions'!$B$2,"Overdue",IF(J58='Lists &amp; Assumptions'!$B$2,"Due Today","Scheduled")),IF(I58="","No Contact Date",IF('Lists &amp; Assumptions'!$B$2-I58&gt;='Lists &amp; Assumptions'!$B$5,"Stale - Schedule","No Follow-Up Set")))))</f>
        <v/>
      </c>
      <c r="S58" s="20">
        <f>IF(COUNTA(A58:L58,N58:O58)=0,"",IF(T58&lt;&gt;"","Needs Data",IF(OR(H58="Won",H58="Declined",H58="Deferred"),"Closed",IF(P58="","Needs Data",IF(P58&lt;0,"1 - Past Renewal",IF(OR(R58="Overdue",R58="Due Today",R58="Stale - Schedule",AND(P58&lt;='Lists &amp; Assumptions'!$B$3,OR(R58="No Contact Date",R58="No Follow-Up Set"))),"1 - Follow Up Now",IF(P58&lt;='Lists &amp; Assumptions'!$B$4,"2 - Renewal Soon",IF(P58&lt;='Lists &amp; Assumptions'!$B$3,"3 - In Window","4 - Future"))))))))</f>
        <v/>
      </c>
      <c r="T58" s="21">
        <f>IF(COUNTA(A58:L58,N58:O58)=0,"",IF(A58="","Missing opportunity ID",IF(COUNTIF($A$6:$A$125,A58)&gt;1,"Duplicate ID",IF(B58="","Missing account",IF(C58="","Missing owner",IF(D58="","Missing renewal date",IF(E58="","Missing existing policy type",IF(F58="","Missing candidate product",IF(E58=F58,"Candidate matches existing",IF(G58="","Missing opportunity source",IF(H58="","Missing stage",IF(AND(OR(K58&lt;&gt;"",L58&lt;&gt;""),OR(K58="",L58="")),"Complete both estimate fields",IF(AND(OR(H58="Won",H58="Declined",H58="Deferred"),O58=""),"Missing closed date",IF(AND(NOT(OR(H58="Won",H58="Declined",H58="Deferred")),O58&lt;&gt;""),"Closed date on open item",IF(AND(I58&lt;&gt;"",J58&lt;&gt;"",J58&lt;I58),"Follow-up before last contact","")))))))))))))))</f>
        <v/>
      </c>
    </row>
    <row r="59" ht="22" customHeight="1">
      <c r="A59" s="14" t="n"/>
      <c r="B59" s="15" t="n"/>
      <c r="C59" s="14" t="n"/>
      <c r="D59" s="16" t="n"/>
      <c r="E59" s="15" t="n"/>
      <c r="F59" s="15" t="n"/>
      <c r="G59" s="14" t="n"/>
      <c r="H59" s="14" t="n"/>
      <c r="I59" s="16" t="n"/>
      <c r="J59" s="16" t="n"/>
      <c r="K59" s="17" t="n"/>
      <c r="L59" s="18" t="n"/>
      <c r="M59" s="19">
        <f>IF(OR(K59="",L59=""),"",IFERROR(K59*L59,""))</f>
        <v/>
      </c>
      <c r="N59" s="15" t="n"/>
      <c r="O59" s="16" t="n"/>
      <c r="P59" s="10">
        <f>IF(D59="","",D59-'Lists &amp; Assumptions'!$B$2)</f>
        <v/>
      </c>
      <c r="Q59" s="20">
        <f>IF(D59="","",IF(OR(H59="Won",H59="Declined",H59="Deferred"),"Closed",IF(P59&lt;0,"Past Renewal",IF(P59&lt;='Lists &amp; Assumptions'!$B$3,"In Window","Future"))))</f>
        <v/>
      </c>
      <c r="R59" s="20">
        <f>IF(COUNTA(A59:L59,N59:O59)=0,"",IF(OR(H59="Won",H59="Declined",H59="Deferred"),"Closed",IF(J59&lt;&gt;"",IF(J59&lt;'Lists &amp; Assumptions'!$B$2,"Overdue",IF(J59='Lists &amp; Assumptions'!$B$2,"Due Today","Scheduled")),IF(I59="","No Contact Date",IF('Lists &amp; Assumptions'!$B$2-I59&gt;='Lists &amp; Assumptions'!$B$5,"Stale - Schedule","No Follow-Up Set")))))</f>
        <v/>
      </c>
      <c r="S59" s="20">
        <f>IF(COUNTA(A59:L59,N59:O59)=0,"",IF(T59&lt;&gt;"","Needs Data",IF(OR(H59="Won",H59="Declined",H59="Deferred"),"Closed",IF(P59="","Needs Data",IF(P59&lt;0,"1 - Past Renewal",IF(OR(R59="Overdue",R59="Due Today",R59="Stale - Schedule",AND(P59&lt;='Lists &amp; Assumptions'!$B$3,OR(R59="No Contact Date",R59="No Follow-Up Set"))),"1 - Follow Up Now",IF(P59&lt;='Lists &amp; Assumptions'!$B$4,"2 - Renewal Soon",IF(P59&lt;='Lists &amp; Assumptions'!$B$3,"3 - In Window","4 - Future"))))))))</f>
        <v/>
      </c>
      <c r="T59" s="21">
        <f>IF(COUNTA(A59:L59,N59:O59)=0,"",IF(A59="","Missing opportunity ID",IF(COUNTIF($A$6:$A$125,A59)&gt;1,"Duplicate ID",IF(B59="","Missing account",IF(C59="","Missing owner",IF(D59="","Missing renewal date",IF(E59="","Missing existing policy type",IF(F59="","Missing candidate product",IF(E59=F59,"Candidate matches existing",IF(G59="","Missing opportunity source",IF(H59="","Missing stage",IF(AND(OR(K59&lt;&gt;"",L59&lt;&gt;""),OR(K59="",L59="")),"Complete both estimate fields",IF(AND(OR(H59="Won",H59="Declined",H59="Deferred"),O59=""),"Missing closed date",IF(AND(NOT(OR(H59="Won",H59="Declined",H59="Deferred")),O59&lt;&gt;""),"Closed date on open item",IF(AND(I59&lt;&gt;"",J59&lt;&gt;"",J59&lt;I59),"Follow-up before last contact","")))))))))))))))</f>
        <v/>
      </c>
    </row>
    <row r="60" ht="22" customHeight="1">
      <c r="A60" s="14" t="n"/>
      <c r="B60" s="15" t="n"/>
      <c r="C60" s="14" t="n"/>
      <c r="D60" s="16" t="n"/>
      <c r="E60" s="15" t="n"/>
      <c r="F60" s="15" t="n"/>
      <c r="G60" s="14" t="n"/>
      <c r="H60" s="14" t="n"/>
      <c r="I60" s="16" t="n"/>
      <c r="J60" s="16" t="n"/>
      <c r="K60" s="17" t="n"/>
      <c r="L60" s="18" t="n"/>
      <c r="M60" s="19">
        <f>IF(OR(K60="",L60=""),"",IFERROR(K60*L60,""))</f>
        <v/>
      </c>
      <c r="N60" s="15" t="n"/>
      <c r="O60" s="16" t="n"/>
      <c r="P60" s="10">
        <f>IF(D60="","",D60-'Lists &amp; Assumptions'!$B$2)</f>
        <v/>
      </c>
      <c r="Q60" s="20">
        <f>IF(D60="","",IF(OR(H60="Won",H60="Declined",H60="Deferred"),"Closed",IF(P60&lt;0,"Past Renewal",IF(P60&lt;='Lists &amp; Assumptions'!$B$3,"In Window","Future"))))</f>
        <v/>
      </c>
      <c r="R60" s="20">
        <f>IF(COUNTA(A60:L60,N60:O60)=0,"",IF(OR(H60="Won",H60="Declined",H60="Deferred"),"Closed",IF(J60&lt;&gt;"",IF(J60&lt;'Lists &amp; Assumptions'!$B$2,"Overdue",IF(J60='Lists &amp; Assumptions'!$B$2,"Due Today","Scheduled")),IF(I60="","No Contact Date",IF('Lists &amp; Assumptions'!$B$2-I60&gt;='Lists &amp; Assumptions'!$B$5,"Stale - Schedule","No Follow-Up Set")))))</f>
        <v/>
      </c>
      <c r="S60" s="20">
        <f>IF(COUNTA(A60:L60,N60:O60)=0,"",IF(T60&lt;&gt;"","Needs Data",IF(OR(H60="Won",H60="Declined",H60="Deferred"),"Closed",IF(P60="","Needs Data",IF(P60&lt;0,"1 - Past Renewal",IF(OR(R60="Overdue",R60="Due Today",R60="Stale - Schedule",AND(P60&lt;='Lists &amp; Assumptions'!$B$3,OR(R60="No Contact Date",R60="No Follow-Up Set"))),"1 - Follow Up Now",IF(P60&lt;='Lists &amp; Assumptions'!$B$4,"2 - Renewal Soon",IF(P60&lt;='Lists &amp; Assumptions'!$B$3,"3 - In Window","4 - Future"))))))))</f>
        <v/>
      </c>
      <c r="T60" s="21">
        <f>IF(COUNTA(A60:L60,N60:O60)=0,"",IF(A60="","Missing opportunity ID",IF(COUNTIF($A$6:$A$125,A60)&gt;1,"Duplicate ID",IF(B60="","Missing account",IF(C60="","Missing owner",IF(D60="","Missing renewal date",IF(E60="","Missing existing policy type",IF(F60="","Missing candidate product",IF(E60=F60,"Candidate matches existing",IF(G60="","Missing opportunity source",IF(H60="","Missing stage",IF(AND(OR(K60&lt;&gt;"",L60&lt;&gt;""),OR(K60="",L60="")),"Complete both estimate fields",IF(AND(OR(H60="Won",H60="Declined",H60="Deferred"),O60=""),"Missing closed date",IF(AND(NOT(OR(H60="Won",H60="Declined",H60="Deferred")),O60&lt;&gt;""),"Closed date on open item",IF(AND(I60&lt;&gt;"",J60&lt;&gt;"",J60&lt;I60),"Follow-up before last contact","")))))))))))))))</f>
        <v/>
      </c>
    </row>
    <row r="61" ht="22" customHeight="1">
      <c r="A61" s="14" t="n"/>
      <c r="B61" s="15" t="n"/>
      <c r="C61" s="14" t="n"/>
      <c r="D61" s="16" t="n"/>
      <c r="E61" s="15" t="n"/>
      <c r="F61" s="15" t="n"/>
      <c r="G61" s="14" t="n"/>
      <c r="H61" s="14" t="n"/>
      <c r="I61" s="16" t="n"/>
      <c r="J61" s="16" t="n"/>
      <c r="K61" s="17" t="n"/>
      <c r="L61" s="18" t="n"/>
      <c r="M61" s="19">
        <f>IF(OR(K61="",L61=""),"",IFERROR(K61*L61,""))</f>
        <v/>
      </c>
      <c r="N61" s="15" t="n"/>
      <c r="O61" s="16" t="n"/>
      <c r="P61" s="10">
        <f>IF(D61="","",D61-'Lists &amp; Assumptions'!$B$2)</f>
        <v/>
      </c>
      <c r="Q61" s="20">
        <f>IF(D61="","",IF(OR(H61="Won",H61="Declined",H61="Deferred"),"Closed",IF(P61&lt;0,"Past Renewal",IF(P61&lt;='Lists &amp; Assumptions'!$B$3,"In Window","Future"))))</f>
        <v/>
      </c>
      <c r="R61" s="20">
        <f>IF(COUNTA(A61:L61,N61:O61)=0,"",IF(OR(H61="Won",H61="Declined",H61="Deferred"),"Closed",IF(J61&lt;&gt;"",IF(J61&lt;'Lists &amp; Assumptions'!$B$2,"Overdue",IF(J61='Lists &amp; Assumptions'!$B$2,"Due Today","Scheduled")),IF(I61="","No Contact Date",IF('Lists &amp; Assumptions'!$B$2-I61&gt;='Lists &amp; Assumptions'!$B$5,"Stale - Schedule","No Follow-Up Set")))))</f>
        <v/>
      </c>
      <c r="S61" s="20">
        <f>IF(COUNTA(A61:L61,N61:O61)=0,"",IF(T61&lt;&gt;"","Needs Data",IF(OR(H61="Won",H61="Declined",H61="Deferred"),"Closed",IF(P61="","Needs Data",IF(P61&lt;0,"1 - Past Renewal",IF(OR(R61="Overdue",R61="Due Today",R61="Stale - Schedule",AND(P61&lt;='Lists &amp; Assumptions'!$B$3,OR(R61="No Contact Date",R61="No Follow-Up Set"))),"1 - Follow Up Now",IF(P61&lt;='Lists &amp; Assumptions'!$B$4,"2 - Renewal Soon",IF(P61&lt;='Lists &amp; Assumptions'!$B$3,"3 - In Window","4 - Future"))))))))</f>
        <v/>
      </c>
      <c r="T61" s="21">
        <f>IF(COUNTA(A61:L61,N61:O61)=0,"",IF(A61="","Missing opportunity ID",IF(COUNTIF($A$6:$A$125,A61)&gt;1,"Duplicate ID",IF(B61="","Missing account",IF(C61="","Missing owner",IF(D61="","Missing renewal date",IF(E61="","Missing existing policy type",IF(F61="","Missing candidate product",IF(E61=F61,"Candidate matches existing",IF(G61="","Missing opportunity source",IF(H61="","Missing stage",IF(AND(OR(K61&lt;&gt;"",L61&lt;&gt;""),OR(K61="",L61="")),"Complete both estimate fields",IF(AND(OR(H61="Won",H61="Declined",H61="Deferred"),O61=""),"Missing closed date",IF(AND(NOT(OR(H61="Won",H61="Declined",H61="Deferred")),O61&lt;&gt;""),"Closed date on open item",IF(AND(I61&lt;&gt;"",J61&lt;&gt;"",J61&lt;I61),"Follow-up before last contact","")))))))))))))))</f>
        <v/>
      </c>
    </row>
    <row r="62" ht="22" customHeight="1">
      <c r="A62" s="14" t="n"/>
      <c r="B62" s="15" t="n"/>
      <c r="C62" s="14" t="n"/>
      <c r="D62" s="16" t="n"/>
      <c r="E62" s="15" t="n"/>
      <c r="F62" s="15" t="n"/>
      <c r="G62" s="14" t="n"/>
      <c r="H62" s="14" t="n"/>
      <c r="I62" s="16" t="n"/>
      <c r="J62" s="16" t="n"/>
      <c r="K62" s="17" t="n"/>
      <c r="L62" s="18" t="n"/>
      <c r="M62" s="19">
        <f>IF(OR(K62="",L62=""),"",IFERROR(K62*L62,""))</f>
        <v/>
      </c>
      <c r="N62" s="15" t="n"/>
      <c r="O62" s="16" t="n"/>
      <c r="P62" s="10">
        <f>IF(D62="","",D62-'Lists &amp; Assumptions'!$B$2)</f>
        <v/>
      </c>
      <c r="Q62" s="20">
        <f>IF(D62="","",IF(OR(H62="Won",H62="Declined",H62="Deferred"),"Closed",IF(P62&lt;0,"Past Renewal",IF(P62&lt;='Lists &amp; Assumptions'!$B$3,"In Window","Future"))))</f>
        <v/>
      </c>
      <c r="R62" s="20">
        <f>IF(COUNTA(A62:L62,N62:O62)=0,"",IF(OR(H62="Won",H62="Declined",H62="Deferred"),"Closed",IF(J62&lt;&gt;"",IF(J62&lt;'Lists &amp; Assumptions'!$B$2,"Overdue",IF(J62='Lists &amp; Assumptions'!$B$2,"Due Today","Scheduled")),IF(I62="","No Contact Date",IF('Lists &amp; Assumptions'!$B$2-I62&gt;='Lists &amp; Assumptions'!$B$5,"Stale - Schedule","No Follow-Up Set")))))</f>
        <v/>
      </c>
      <c r="S62" s="20">
        <f>IF(COUNTA(A62:L62,N62:O62)=0,"",IF(T62&lt;&gt;"","Needs Data",IF(OR(H62="Won",H62="Declined",H62="Deferred"),"Closed",IF(P62="","Needs Data",IF(P62&lt;0,"1 - Past Renewal",IF(OR(R62="Overdue",R62="Due Today",R62="Stale - Schedule",AND(P62&lt;='Lists &amp; Assumptions'!$B$3,OR(R62="No Contact Date",R62="No Follow-Up Set"))),"1 - Follow Up Now",IF(P62&lt;='Lists &amp; Assumptions'!$B$4,"2 - Renewal Soon",IF(P62&lt;='Lists &amp; Assumptions'!$B$3,"3 - In Window","4 - Future"))))))))</f>
        <v/>
      </c>
      <c r="T62" s="21">
        <f>IF(COUNTA(A62:L62,N62:O62)=0,"",IF(A62="","Missing opportunity ID",IF(COUNTIF($A$6:$A$125,A62)&gt;1,"Duplicate ID",IF(B62="","Missing account",IF(C62="","Missing owner",IF(D62="","Missing renewal date",IF(E62="","Missing existing policy type",IF(F62="","Missing candidate product",IF(E62=F62,"Candidate matches existing",IF(G62="","Missing opportunity source",IF(H62="","Missing stage",IF(AND(OR(K62&lt;&gt;"",L62&lt;&gt;""),OR(K62="",L62="")),"Complete both estimate fields",IF(AND(OR(H62="Won",H62="Declined",H62="Deferred"),O62=""),"Missing closed date",IF(AND(NOT(OR(H62="Won",H62="Declined",H62="Deferred")),O62&lt;&gt;""),"Closed date on open item",IF(AND(I62&lt;&gt;"",J62&lt;&gt;"",J62&lt;I62),"Follow-up before last contact","")))))))))))))))</f>
        <v/>
      </c>
    </row>
    <row r="63" ht="22" customHeight="1">
      <c r="A63" s="14" t="n"/>
      <c r="B63" s="15" t="n"/>
      <c r="C63" s="14" t="n"/>
      <c r="D63" s="16" t="n"/>
      <c r="E63" s="15" t="n"/>
      <c r="F63" s="15" t="n"/>
      <c r="G63" s="14" t="n"/>
      <c r="H63" s="14" t="n"/>
      <c r="I63" s="16" t="n"/>
      <c r="J63" s="16" t="n"/>
      <c r="K63" s="17" t="n"/>
      <c r="L63" s="18" t="n"/>
      <c r="M63" s="19">
        <f>IF(OR(K63="",L63=""),"",IFERROR(K63*L63,""))</f>
        <v/>
      </c>
      <c r="N63" s="15" t="n"/>
      <c r="O63" s="16" t="n"/>
      <c r="P63" s="10">
        <f>IF(D63="","",D63-'Lists &amp; Assumptions'!$B$2)</f>
        <v/>
      </c>
      <c r="Q63" s="20">
        <f>IF(D63="","",IF(OR(H63="Won",H63="Declined",H63="Deferred"),"Closed",IF(P63&lt;0,"Past Renewal",IF(P63&lt;='Lists &amp; Assumptions'!$B$3,"In Window","Future"))))</f>
        <v/>
      </c>
      <c r="R63" s="20">
        <f>IF(COUNTA(A63:L63,N63:O63)=0,"",IF(OR(H63="Won",H63="Declined",H63="Deferred"),"Closed",IF(J63&lt;&gt;"",IF(J63&lt;'Lists &amp; Assumptions'!$B$2,"Overdue",IF(J63='Lists &amp; Assumptions'!$B$2,"Due Today","Scheduled")),IF(I63="","No Contact Date",IF('Lists &amp; Assumptions'!$B$2-I63&gt;='Lists &amp; Assumptions'!$B$5,"Stale - Schedule","No Follow-Up Set")))))</f>
        <v/>
      </c>
      <c r="S63" s="20">
        <f>IF(COUNTA(A63:L63,N63:O63)=0,"",IF(T63&lt;&gt;"","Needs Data",IF(OR(H63="Won",H63="Declined",H63="Deferred"),"Closed",IF(P63="","Needs Data",IF(P63&lt;0,"1 - Past Renewal",IF(OR(R63="Overdue",R63="Due Today",R63="Stale - Schedule",AND(P63&lt;='Lists &amp; Assumptions'!$B$3,OR(R63="No Contact Date",R63="No Follow-Up Set"))),"1 - Follow Up Now",IF(P63&lt;='Lists &amp; Assumptions'!$B$4,"2 - Renewal Soon",IF(P63&lt;='Lists &amp; Assumptions'!$B$3,"3 - In Window","4 - Future"))))))))</f>
        <v/>
      </c>
      <c r="T63" s="21">
        <f>IF(COUNTA(A63:L63,N63:O63)=0,"",IF(A63="","Missing opportunity ID",IF(COUNTIF($A$6:$A$125,A63)&gt;1,"Duplicate ID",IF(B63="","Missing account",IF(C63="","Missing owner",IF(D63="","Missing renewal date",IF(E63="","Missing existing policy type",IF(F63="","Missing candidate product",IF(E63=F63,"Candidate matches existing",IF(G63="","Missing opportunity source",IF(H63="","Missing stage",IF(AND(OR(K63&lt;&gt;"",L63&lt;&gt;""),OR(K63="",L63="")),"Complete both estimate fields",IF(AND(OR(H63="Won",H63="Declined",H63="Deferred"),O63=""),"Missing closed date",IF(AND(NOT(OR(H63="Won",H63="Declined",H63="Deferred")),O63&lt;&gt;""),"Closed date on open item",IF(AND(I63&lt;&gt;"",J63&lt;&gt;"",J63&lt;I63),"Follow-up before last contact","")))))))))))))))</f>
        <v/>
      </c>
    </row>
    <row r="64" ht="22" customHeight="1">
      <c r="A64" s="14" t="n"/>
      <c r="B64" s="15" t="n"/>
      <c r="C64" s="14" t="n"/>
      <c r="D64" s="16" t="n"/>
      <c r="E64" s="15" t="n"/>
      <c r="F64" s="15" t="n"/>
      <c r="G64" s="14" t="n"/>
      <c r="H64" s="14" t="n"/>
      <c r="I64" s="16" t="n"/>
      <c r="J64" s="16" t="n"/>
      <c r="K64" s="17" t="n"/>
      <c r="L64" s="18" t="n"/>
      <c r="M64" s="19">
        <f>IF(OR(K64="",L64=""),"",IFERROR(K64*L64,""))</f>
        <v/>
      </c>
      <c r="N64" s="15" t="n"/>
      <c r="O64" s="16" t="n"/>
      <c r="P64" s="10">
        <f>IF(D64="","",D64-'Lists &amp; Assumptions'!$B$2)</f>
        <v/>
      </c>
      <c r="Q64" s="20">
        <f>IF(D64="","",IF(OR(H64="Won",H64="Declined",H64="Deferred"),"Closed",IF(P64&lt;0,"Past Renewal",IF(P64&lt;='Lists &amp; Assumptions'!$B$3,"In Window","Future"))))</f>
        <v/>
      </c>
      <c r="R64" s="20">
        <f>IF(COUNTA(A64:L64,N64:O64)=0,"",IF(OR(H64="Won",H64="Declined",H64="Deferred"),"Closed",IF(J64&lt;&gt;"",IF(J64&lt;'Lists &amp; Assumptions'!$B$2,"Overdue",IF(J64='Lists &amp; Assumptions'!$B$2,"Due Today","Scheduled")),IF(I64="","No Contact Date",IF('Lists &amp; Assumptions'!$B$2-I64&gt;='Lists &amp; Assumptions'!$B$5,"Stale - Schedule","No Follow-Up Set")))))</f>
        <v/>
      </c>
      <c r="S64" s="20">
        <f>IF(COUNTA(A64:L64,N64:O64)=0,"",IF(T64&lt;&gt;"","Needs Data",IF(OR(H64="Won",H64="Declined",H64="Deferred"),"Closed",IF(P64="","Needs Data",IF(P64&lt;0,"1 - Past Renewal",IF(OR(R64="Overdue",R64="Due Today",R64="Stale - Schedule",AND(P64&lt;='Lists &amp; Assumptions'!$B$3,OR(R64="No Contact Date",R64="No Follow-Up Set"))),"1 - Follow Up Now",IF(P64&lt;='Lists &amp; Assumptions'!$B$4,"2 - Renewal Soon",IF(P64&lt;='Lists &amp; Assumptions'!$B$3,"3 - In Window","4 - Future"))))))))</f>
        <v/>
      </c>
      <c r="T64" s="21">
        <f>IF(COUNTA(A64:L64,N64:O64)=0,"",IF(A64="","Missing opportunity ID",IF(COUNTIF($A$6:$A$125,A64)&gt;1,"Duplicate ID",IF(B64="","Missing account",IF(C64="","Missing owner",IF(D64="","Missing renewal date",IF(E64="","Missing existing policy type",IF(F64="","Missing candidate product",IF(E64=F64,"Candidate matches existing",IF(G64="","Missing opportunity source",IF(H64="","Missing stage",IF(AND(OR(K64&lt;&gt;"",L64&lt;&gt;""),OR(K64="",L64="")),"Complete both estimate fields",IF(AND(OR(H64="Won",H64="Declined",H64="Deferred"),O64=""),"Missing closed date",IF(AND(NOT(OR(H64="Won",H64="Declined",H64="Deferred")),O64&lt;&gt;""),"Closed date on open item",IF(AND(I64&lt;&gt;"",J64&lt;&gt;"",J64&lt;I64),"Follow-up before last contact","")))))))))))))))</f>
        <v/>
      </c>
    </row>
    <row r="65" ht="22" customHeight="1">
      <c r="A65" s="14" t="n"/>
      <c r="B65" s="15" t="n"/>
      <c r="C65" s="14" t="n"/>
      <c r="D65" s="16" t="n"/>
      <c r="E65" s="15" t="n"/>
      <c r="F65" s="15" t="n"/>
      <c r="G65" s="14" t="n"/>
      <c r="H65" s="14" t="n"/>
      <c r="I65" s="16" t="n"/>
      <c r="J65" s="16" t="n"/>
      <c r="K65" s="17" t="n"/>
      <c r="L65" s="18" t="n"/>
      <c r="M65" s="19">
        <f>IF(OR(K65="",L65=""),"",IFERROR(K65*L65,""))</f>
        <v/>
      </c>
      <c r="N65" s="15" t="n"/>
      <c r="O65" s="16" t="n"/>
      <c r="P65" s="10">
        <f>IF(D65="","",D65-'Lists &amp; Assumptions'!$B$2)</f>
        <v/>
      </c>
      <c r="Q65" s="20">
        <f>IF(D65="","",IF(OR(H65="Won",H65="Declined",H65="Deferred"),"Closed",IF(P65&lt;0,"Past Renewal",IF(P65&lt;='Lists &amp; Assumptions'!$B$3,"In Window","Future"))))</f>
        <v/>
      </c>
      <c r="R65" s="20">
        <f>IF(COUNTA(A65:L65,N65:O65)=0,"",IF(OR(H65="Won",H65="Declined",H65="Deferred"),"Closed",IF(J65&lt;&gt;"",IF(J65&lt;'Lists &amp; Assumptions'!$B$2,"Overdue",IF(J65='Lists &amp; Assumptions'!$B$2,"Due Today","Scheduled")),IF(I65="","No Contact Date",IF('Lists &amp; Assumptions'!$B$2-I65&gt;='Lists &amp; Assumptions'!$B$5,"Stale - Schedule","No Follow-Up Set")))))</f>
        <v/>
      </c>
      <c r="S65" s="20">
        <f>IF(COUNTA(A65:L65,N65:O65)=0,"",IF(T65&lt;&gt;"","Needs Data",IF(OR(H65="Won",H65="Declined",H65="Deferred"),"Closed",IF(P65="","Needs Data",IF(P65&lt;0,"1 - Past Renewal",IF(OR(R65="Overdue",R65="Due Today",R65="Stale - Schedule",AND(P65&lt;='Lists &amp; Assumptions'!$B$3,OR(R65="No Contact Date",R65="No Follow-Up Set"))),"1 - Follow Up Now",IF(P65&lt;='Lists &amp; Assumptions'!$B$4,"2 - Renewal Soon",IF(P65&lt;='Lists &amp; Assumptions'!$B$3,"3 - In Window","4 - Future"))))))))</f>
        <v/>
      </c>
      <c r="T65" s="21">
        <f>IF(COUNTA(A65:L65,N65:O65)=0,"",IF(A65="","Missing opportunity ID",IF(COUNTIF($A$6:$A$125,A65)&gt;1,"Duplicate ID",IF(B65="","Missing account",IF(C65="","Missing owner",IF(D65="","Missing renewal date",IF(E65="","Missing existing policy type",IF(F65="","Missing candidate product",IF(E65=F65,"Candidate matches existing",IF(G65="","Missing opportunity source",IF(H65="","Missing stage",IF(AND(OR(K65&lt;&gt;"",L65&lt;&gt;""),OR(K65="",L65="")),"Complete both estimate fields",IF(AND(OR(H65="Won",H65="Declined",H65="Deferred"),O65=""),"Missing closed date",IF(AND(NOT(OR(H65="Won",H65="Declined",H65="Deferred")),O65&lt;&gt;""),"Closed date on open item",IF(AND(I65&lt;&gt;"",J65&lt;&gt;"",J65&lt;I65),"Follow-up before last contact","")))))))))))))))</f>
        <v/>
      </c>
    </row>
    <row r="66" ht="22" customHeight="1">
      <c r="A66" s="14" t="n"/>
      <c r="B66" s="15" t="n"/>
      <c r="C66" s="14" t="n"/>
      <c r="D66" s="16" t="n"/>
      <c r="E66" s="15" t="n"/>
      <c r="F66" s="15" t="n"/>
      <c r="G66" s="14" t="n"/>
      <c r="H66" s="14" t="n"/>
      <c r="I66" s="16" t="n"/>
      <c r="J66" s="16" t="n"/>
      <c r="K66" s="17" t="n"/>
      <c r="L66" s="18" t="n"/>
      <c r="M66" s="19">
        <f>IF(OR(K66="",L66=""),"",IFERROR(K66*L66,""))</f>
        <v/>
      </c>
      <c r="N66" s="15" t="n"/>
      <c r="O66" s="16" t="n"/>
      <c r="P66" s="10">
        <f>IF(D66="","",D66-'Lists &amp; Assumptions'!$B$2)</f>
        <v/>
      </c>
      <c r="Q66" s="20">
        <f>IF(D66="","",IF(OR(H66="Won",H66="Declined",H66="Deferred"),"Closed",IF(P66&lt;0,"Past Renewal",IF(P66&lt;='Lists &amp; Assumptions'!$B$3,"In Window","Future"))))</f>
        <v/>
      </c>
      <c r="R66" s="20">
        <f>IF(COUNTA(A66:L66,N66:O66)=0,"",IF(OR(H66="Won",H66="Declined",H66="Deferred"),"Closed",IF(J66&lt;&gt;"",IF(J66&lt;'Lists &amp; Assumptions'!$B$2,"Overdue",IF(J66='Lists &amp; Assumptions'!$B$2,"Due Today","Scheduled")),IF(I66="","No Contact Date",IF('Lists &amp; Assumptions'!$B$2-I66&gt;='Lists &amp; Assumptions'!$B$5,"Stale - Schedule","No Follow-Up Set")))))</f>
        <v/>
      </c>
      <c r="S66" s="20">
        <f>IF(COUNTA(A66:L66,N66:O66)=0,"",IF(T66&lt;&gt;"","Needs Data",IF(OR(H66="Won",H66="Declined",H66="Deferred"),"Closed",IF(P66="","Needs Data",IF(P66&lt;0,"1 - Past Renewal",IF(OR(R66="Overdue",R66="Due Today",R66="Stale - Schedule",AND(P66&lt;='Lists &amp; Assumptions'!$B$3,OR(R66="No Contact Date",R66="No Follow-Up Set"))),"1 - Follow Up Now",IF(P66&lt;='Lists &amp; Assumptions'!$B$4,"2 - Renewal Soon",IF(P66&lt;='Lists &amp; Assumptions'!$B$3,"3 - In Window","4 - Future"))))))))</f>
        <v/>
      </c>
      <c r="T66" s="21">
        <f>IF(COUNTA(A66:L66,N66:O66)=0,"",IF(A66="","Missing opportunity ID",IF(COUNTIF($A$6:$A$125,A66)&gt;1,"Duplicate ID",IF(B66="","Missing account",IF(C66="","Missing owner",IF(D66="","Missing renewal date",IF(E66="","Missing existing policy type",IF(F66="","Missing candidate product",IF(E66=F66,"Candidate matches existing",IF(G66="","Missing opportunity source",IF(H66="","Missing stage",IF(AND(OR(K66&lt;&gt;"",L66&lt;&gt;""),OR(K66="",L66="")),"Complete both estimate fields",IF(AND(OR(H66="Won",H66="Declined",H66="Deferred"),O66=""),"Missing closed date",IF(AND(NOT(OR(H66="Won",H66="Declined",H66="Deferred")),O66&lt;&gt;""),"Closed date on open item",IF(AND(I66&lt;&gt;"",J66&lt;&gt;"",J66&lt;I66),"Follow-up before last contact","")))))))))))))))</f>
        <v/>
      </c>
    </row>
    <row r="67" ht="22" customHeight="1">
      <c r="A67" s="14" t="n"/>
      <c r="B67" s="15" t="n"/>
      <c r="C67" s="14" t="n"/>
      <c r="D67" s="16" t="n"/>
      <c r="E67" s="15" t="n"/>
      <c r="F67" s="15" t="n"/>
      <c r="G67" s="14" t="n"/>
      <c r="H67" s="14" t="n"/>
      <c r="I67" s="16" t="n"/>
      <c r="J67" s="16" t="n"/>
      <c r="K67" s="17" t="n"/>
      <c r="L67" s="18" t="n"/>
      <c r="M67" s="19">
        <f>IF(OR(K67="",L67=""),"",IFERROR(K67*L67,""))</f>
        <v/>
      </c>
      <c r="N67" s="15" t="n"/>
      <c r="O67" s="16" t="n"/>
      <c r="P67" s="10">
        <f>IF(D67="","",D67-'Lists &amp; Assumptions'!$B$2)</f>
        <v/>
      </c>
      <c r="Q67" s="20">
        <f>IF(D67="","",IF(OR(H67="Won",H67="Declined",H67="Deferred"),"Closed",IF(P67&lt;0,"Past Renewal",IF(P67&lt;='Lists &amp; Assumptions'!$B$3,"In Window","Future"))))</f>
        <v/>
      </c>
      <c r="R67" s="20">
        <f>IF(COUNTA(A67:L67,N67:O67)=0,"",IF(OR(H67="Won",H67="Declined",H67="Deferred"),"Closed",IF(J67&lt;&gt;"",IF(J67&lt;'Lists &amp; Assumptions'!$B$2,"Overdue",IF(J67='Lists &amp; Assumptions'!$B$2,"Due Today","Scheduled")),IF(I67="","No Contact Date",IF('Lists &amp; Assumptions'!$B$2-I67&gt;='Lists &amp; Assumptions'!$B$5,"Stale - Schedule","No Follow-Up Set")))))</f>
        <v/>
      </c>
      <c r="S67" s="20">
        <f>IF(COUNTA(A67:L67,N67:O67)=0,"",IF(T67&lt;&gt;"","Needs Data",IF(OR(H67="Won",H67="Declined",H67="Deferred"),"Closed",IF(P67="","Needs Data",IF(P67&lt;0,"1 - Past Renewal",IF(OR(R67="Overdue",R67="Due Today",R67="Stale - Schedule",AND(P67&lt;='Lists &amp; Assumptions'!$B$3,OR(R67="No Contact Date",R67="No Follow-Up Set"))),"1 - Follow Up Now",IF(P67&lt;='Lists &amp; Assumptions'!$B$4,"2 - Renewal Soon",IF(P67&lt;='Lists &amp; Assumptions'!$B$3,"3 - In Window","4 - Future"))))))))</f>
        <v/>
      </c>
      <c r="T67" s="21">
        <f>IF(COUNTA(A67:L67,N67:O67)=0,"",IF(A67="","Missing opportunity ID",IF(COUNTIF($A$6:$A$125,A67)&gt;1,"Duplicate ID",IF(B67="","Missing account",IF(C67="","Missing owner",IF(D67="","Missing renewal date",IF(E67="","Missing existing policy type",IF(F67="","Missing candidate product",IF(E67=F67,"Candidate matches existing",IF(G67="","Missing opportunity source",IF(H67="","Missing stage",IF(AND(OR(K67&lt;&gt;"",L67&lt;&gt;""),OR(K67="",L67="")),"Complete both estimate fields",IF(AND(OR(H67="Won",H67="Declined",H67="Deferred"),O67=""),"Missing closed date",IF(AND(NOT(OR(H67="Won",H67="Declined",H67="Deferred")),O67&lt;&gt;""),"Closed date on open item",IF(AND(I67&lt;&gt;"",J67&lt;&gt;"",J67&lt;I67),"Follow-up before last contact","")))))))))))))))</f>
        <v/>
      </c>
    </row>
    <row r="68" ht="22" customHeight="1">
      <c r="A68" s="14" t="n"/>
      <c r="B68" s="15" t="n"/>
      <c r="C68" s="14" t="n"/>
      <c r="D68" s="16" t="n"/>
      <c r="E68" s="15" t="n"/>
      <c r="F68" s="15" t="n"/>
      <c r="G68" s="14" t="n"/>
      <c r="H68" s="14" t="n"/>
      <c r="I68" s="16" t="n"/>
      <c r="J68" s="16" t="n"/>
      <c r="K68" s="17" t="n"/>
      <c r="L68" s="18" t="n"/>
      <c r="M68" s="19">
        <f>IF(OR(K68="",L68=""),"",IFERROR(K68*L68,""))</f>
        <v/>
      </c>
      <c r="N68" s="15" t="n"/>
      <c r="O68" s="16" t="n"/>
      <c r="P68" s="10">
        <f>IF(D68="","",D68-'Lists &amp; Assumptions'!$B$2)</f>
        <v/>
      </c>
      <c r="Q68" s="20">
        <f>IF(D68="","",IF(OR(H68="Won",H68="Declined",H68="Deferred"),"Closed",IF(P68&lt;0,"Past Renewal",IF(P68&lt;='Lists &amp; Assumptions'!$B$3,"In Window","Future"))))</f>
        <v/>
      </c>
      <c r="R68" s="20">
        <f>IF(COUNTA(A68:L68,N68:O68)=0,"",IF(OR(H68="Won",H68="Declined",H68="Deferred"),"Closed",IF(J68&lt;&gt;"",IF(J68&lt;'Lists &amp; Assumptions'!$B$2,"Overdue",IF(J68='Lists &amp; Assumptions'!$B$2,"Due Today","Scheduled")),IF(I68="","No Contact Date",IF('Lists &amp; Assumptions'!$B$2-I68&gt;='Lists &amp; Assumptions'!$B$5,"Stale - Schedule","No Follow-Up Set")))))</f>
        <v/>
      </c>
      <c r="S68" s="20">
        <f>IF(COUNTA(A68:L68,N68:O68)=0,"",IF(T68&lt;&gt;"","Needs Data",IF(OR(H68="Won",H68="Declined",H68="Deferred"),"Closed",IF(P68="","Needs Data",IF(P68&lt;0,"1 - Past Renewal",IF(OR(R68="Overdue",R68="Due Today",R68="Stale - Schedule",AND(P68&lt;='Lists &amp; Assumptions'!$B$3,OR(R68="No Contact Date",R68="No Follow-Up Set"))),"1 - Follow Up Now",IF(P68&lt;='Lists &amp; Assumptions'!$B$4,"2 - Renewal Soon",IF(P68&lt;='Lists &amp; Assumptions'!$B$3,"3 - In Window","4 - Future"))))))))</f>
        <v/>
      </c>
      <c r="T68" s="21">
        <f>IF(COUNTA(A68:L68,N68:O68)=0,"",IF(A68="","Missing opportunity ID",IF(COUNTIF($A$6:$A$125,A68)&gt;1,"Duplicate ID",IF(B68="","Missing account",IF(C68="","Missing owner",IF(D68="","Missing renewal date",IF(E68="","Missing existing policy type",IF(F68="","Missing candidate product",IF(E68=F68,"Candidate matches existing",IF(G68="","Missing opportunity source",IF(H68="","Missing stage",IF(AND(OR(K68&lt;&gt;"",L68&lt;&gt;""),OR(K68="",L68="")),"Complete both estimate fields",IF(AND(OR(H68="Won",H68="Declined",H68="Deferred"),O68=""),"Missing closed date",IF(AND(NOT(OR(H68="Won",H68="Declined",H68="Deferred")),O68&lt;&gt;""),"Closed date on open item",IF(AND(I68&lt;&gt;"",J68&lt;&gt;"",J68&lt;I68),"Follow-up before last contact","")))))))))))))))</f>
        <v/>
      </c>
    </row>
    <row r="69" ht="22" customHeight="1">
      <c r="A69" s="14" t="n"/>
      <c r="B69" s="15" t="n"/>
      <c r="C69" s="14" t="n"/>
      <c r="D69" s="16" t="n"/>
      <c r="E69" s="15" t="n"/>
      <c r="F69" s="15" t="n"/>
      <c r="G69" s="14" t="n"/>
      <c r="H69" s="14" t="n"/>
      <c r="I69" s="16" t="n"/>
      <c r="J69" s="16" t="n"/>
      <c r="K69" s="17" t="n"/>
      <c r="L69" s="18" t="n"/>
      <c r="M69" s="19">
        <f>IF(OR(K69="",L69=""),"",IFERROR(K69*L69,""))</f>
        <v/>
      </c>
      <c r="N69" s="15" t="n"/>
      <c r="O69" s="16" t="n"/>
      <c r="P69" s="10">
        <f>IF(D69="","",D69-'Lists &amp; Assumptions'!$B$2)</f>
        <v/>
      </c>
      <c r="Q69" s="20">
        <f>IF(D69="","",IF(OR(H69="Won",H69="Declined",H69="Deferred"),"Closed",IF(P69&lt;0,"Past Renewal",IF(P69&lt;='Lists &amp; Assumptions'!$B$3,"In Window","Future"))))</f>
        <v/>
      </c>
      <c r="R69" s="20">
        <f>IF(COUNTA(A69:L69,N69:O69)=0,"",IF(OR(H69="Won",H69="Declined",H69="Deferred"),"Closed",IF(J69&lt;&gt;"",IF(J69&lt;'Lists &amp; Assumptions'!$B$2,"Overdue",IF(J69='Lists &amp; Assumptions'!$B$2,"Due Today","Scheduled")),IF(I69="","No Contact Date",IF('Lists &amp; Assumptions'!$B$2-I69&gt;='Lists &amp; Assumptions'!$B$5,"Stale - Schedule","No Follow-Up Set")))))</f>
        <v/>
      </c>
      <c r="S69" s="20">
        <f>IF(COUNTA(A69:L69,N69:O69)=0,"",IF(T69&lt;&gt;"","Needs Data",IF(OR(H69="Won",H69="Declined",H69="Deferred"),"Closed",IF(P69="","Needs Data",IF(P69&lt;0,"1 - Past Renewal",IF(OR(R69="Overdue",R69="Due Today",R69="Stale - Schedule",AND(P69&lt;='Lists &amp; Assumptions'!$B$3,OR(R69="No Contact Date",R69="No Follow-Up Set"))),"1 - Follow Up Now",IF(P69&lt;='Lists &amp; Assumptions'!$B$4,"2 - Renewal Soon",IF(P69&lt;='Lists &amp; Assumptions'!$B$3,"3 - In Window","4 - Future"))))))))</f>
        <v/>
      </c>
      <c r="T69" s="21">
        <f>IF(COUNTA(A69:L69,N69:O69)=0,"",IF(A69="","Missing opportunity ID",IF(COUNTIF($A$6:$A$125,A69)&gt;1,"Duplicate ID",IF(B69="","Missing account",IF(C69="","Missing owner",IF(D69="","Missing renewal date",IF(E69="","Missing existing policy type",IF(F69="","Missing candidate product",IF(E69=F69,"Candidate matches existing",IF(G69="","Missing opportunity source",IF(H69="","Missing stage",IF(AND(OR(K69&lt;&gt;"",L69&lt;&gt;""),OR(K69="",L69="")),"Complete both estimate fields",IF(AND(OR(H69="Won",H69="Declined",H69="Deferred"),O69=""),"Missing closed date",IF(AND(NOT(OR(H69="Won",H69="Declined",H69="Deferred")),O69&lt;&gt;""),"Closed date on open item",IF(AND(I69&lt;&gt;"",J69&lt;&gt;"",J69&lt;I69),"Follow-up before last contact","")))))))))))))))</f>
        <v/>
      </c>
    </row>
    <row r="70" ht="22" customHeight="1">
      <c r="A70" s="14" t="n"/>
      <c r="B70" s="15" t="n"/>
      <c r="C70" s="14" t="n"/>
      <c r="D70" s="16" t="n"/>
      <c r="E70" s="15" t="n"/>
      <c r="F70" s="15" t="n"/>
      <c r="G70" s="14" t="n"/>
      <c r="H70" s="14" t="n"/>
      <c r="I70" s="16" t="n"/>
      <c r="J70" s="16" t="n"/>
      <c r="K70" s="17" t="n"/>
      <c r="L70" s="18" t="n"/>
      <c r="M70" s="19">
        <f>IF(OR(K70="",L70=""),"",IFERROR(K70*L70,""))</f>
        <v/>
      </c>
      <c r="N70" s="15" t="n"/>
      <c r="O70" s="16" t="n"/>
      <c r="P70" s="10">
        <f>IF(D70="","",D70-'Lists &amp; Assumptions'!$B$2)</f>
        <v/>
      </c>
      <c r="Q70" s="20">
        <f>IF(D70="","",IF(OR(H70="Won",H70="Declined",H70="Deferred"),"Closed",IF(P70&lt;0,"Past Renewal",IF(P70&lt;='Lists &amp; Assumptions'!$B$3,"In Window","Future"))))</f>
        <v/>
      </c>
      <c r="R70" s="20">
        <f>IF(COUNTA(A70:L70,N70:O70)=0,"",IF(OR(H70="Won",H70="Declined",H70="Deferred"),"Closed",IF(J70&lt;&gt;"",IF(J70&lt;'Lists &amp; Assumptions'!$B$2,"Overdue",IF(J70='Lists &amp; Assumptions'!$B$2,"Due Today","Scheduled")),IF(I70="","No Contact Date",IF('Lists &amp; Assumptions'!$B$2-I70&gt;='Lists &amp; Assumptions'!$B$5,"Stale - Schedule","No Follow-Up Set")))))</f>
        <v/>
      </c>
      <c r="S70" s="20">
        <f>IF(COUNTA(A70:L70,N70:O70)=0,"",IF(T70&lt;&gt;"","Needs Data",IF(OR(H70="Won",H70="Declined",H70="Deferred"),"Closed",IF(P70="","Needs Data",IF(P70&lt;0,"1 - Past Renewal",IF(OR(R70="Overdue",R70="Due Today",R70="Stale - Schedule",AND(P70&lt;='Lists &amp; Assumptions'!$B$3,OR(R70="No Contact Date",R70="No Follow-Up Set"))),"1 - Follow Up Now",IF(P70&lt;='Lists &amp; Assumptions'!$B$4,"2 - Renewal Soon",IF(P70&lt;='Lists &amp; Assumptions'!$B$3,"3 - In Window","4 - Future"))))))))</f>
        <v/>
      </c>
      <c r="T70" s="21">
        <f>IF(COUNTA(A70:L70,N70:O70)=0,"",IF(A70="","Missing opportunity ID",IF(COUNTIF($A$6:$A$125,A70)&gt;1,"Duplicate ID",IF(B70="","Missing account",IF(C70="","Missing owner",IF(D70="","Missing renewal date",IF(E70="","Missing existing policy type",IF(F70="","Missing candidate product",IF(E70=F70,"Candidate matches existing",IF(G70="","Missing opportunity source",IF(H70="","Missing stage",IF(AND(OR(K70&lt;&gt;"",L70&lt;&gt;""),OR(K70="",L70="")),"Complete both estimate fields",IF(AND(OR(H70="Won",H70="Declined",H70="Deferred"),O70=""),"Missing closed date",IF(AND(NOT(OR(H70="Won",H70="Declined",H70="Deferred")),O70&lt;&gt;""),"Closed date on open item",IF(AND(I70&lt;&gt;"",J70&lt;&gt;"",J70&lt;I70),"Follow-up before last contact","")))))))))))))))</f>
        <v/>
      </c>
    </row>
    <row r="71" ht="22" customHeight="1">
      <c r="A71" s="14" t="n"/>
      <c r="B71" s="15" t="n"/>
      <c r="C71" s="14" t="n"/>
      <c r="D71" s="16" t="n"/>
      <c r="E71" s="15" t="n"/>
      <c r="F71" s="15" t="n"/>
      <c r="G71" s="14" t="n"/>
      <c r="H71" s="14" t="n"/>
      <c r="I71" s="16" t="n"/>
      <c r="J71" s="16" t="n"/>
      <c r="K71" s="17" t="n"/>
      <c r="L71" s="18" t="n"/>
      <c r="M71" s="19">
        <f>IF(OR(K71="",L71=""),"",IFERROR(K71*L71,""))</f>
        <v/>
      </c>
      <c r="N71" s="15" t="n"/>
      <c r="O71" s="16" t="n"/>
      <c r="P71" s="10">
        <f>IF(D71="","",D71-'Lists &amp; Assumptions'!$B$2)</f>
        <v/>
      </c>
      <c r="Q71" s="20">
        <f>IF(D71="","",IF(OR(H71="Won",H71="Declined",H71="Deferred"),"Closed",IF(P71&lt;0,"Past Renewal",IF(P71&lt;='Lists &amp; Assumptions'!$B$3,"In Window","Future"))))</f>
        <v/>
      </c>
      <c r="R71" s="20">
        <f>IF(COUNTA(A71:L71,N71:O71)=0,"",IF(OR(H71="Won",H71="Declined",H71="Deferred"),"Closed",IF(J71&lt;&gt;"",IF(J71&lt;'Lists &amp; Assumptions'!$B$2,"Overdue",IF(J71='Lists &amp; Assumptions'!$B$2,"Due Today","Scheduled")),IF(I71="","No Contact Date",IF('Lists &amp; Assumptions'!$B$2-I71&gt;='Lists &amp; Assumptions'!$B$5,"Stale - Schedule","No Follow-Up Set")))))</f>
        <v/>
      </c>
      <c r="S71" s="20">
        <f>IF(COUNTA(A71:L71,N71:O71)=0,"",IF(T71&lt;&gt;"","Needs Data",IF(OR(H71="Won",H71="Declined",H71="Deferred"),"Closed",IF(P71="","Needs Data",IF(P71&lt;0,"1 - Past Renewal",IF(OR(R71="Overdue",R71="Due Today",R71="Stale - Schedule",AND(P71&lt;='Lists &amp; Assumptions'!$B$3,OR(R71="No Contact Date",R71="No Follow-Up Set"))),"1 - Follow Up Now",IF(P71&lt;='Lists &amp; Assumptions'!$B$4,"2 - Renewal Soon",IF(P71&lt;='Lists &amp; Assumptions'!$B$3,"3 - In Window","4 - Future"))))))))</f>
        <v/>
      </c>
      <c r="T71" s="21">
        <f>IF(COUNTA(A71:L71,N71:O71)=0,"",IF(A71="","Missing opportunity ID",IF(COUNTIF($A$6:$A$125,A71)&gt;1,"Duplicate ID",IF(B71="","Missing account",IF(C71="","Missing owner",IF(D71="","Missing renewal date",IF(E71="","Missing existing policy type",IF(F71="","Missing candidate product",IF(E71=F71,"Candidate matches existing",IF(G71="","Missing opportunity source",IF(H71="","Missing stage",IF(AND(OR(K71&lt;&gt;"",L71&lt;&gt;""),OR(K71="",L71="")),"Complete both estimate fields",IF(AND(OR(H71="Won",H71="Declined",H71="Deferred"),O71=""),"Missing closed date",IF(AND(NOT(OR(H71="Won",H71="Declined",H71="Deferred")),O71&lt;&gt;""),"Closed date on open item",IF(AND(I71&lt;&gt;"",J71&lt;&gt;"",J71&lt;I71),"Follow-up before last contact","")))))))))))))))</f>
        <v/>
      </c>
    </row>
    <row r="72" ht="22" customHeight="1">
      <c r="A72" s="14" t="n"/>
      <c r="B72" s="15" t="n"/>
      <c r="C72" s="14" t="n"/>
      <c r="D72" s="16" t="n"/>
      <c r="E72" s="15" t="n"/>
      <c r="F72" s="15" t="n"/>
      <c r="G72" s="14" t="n"/>
      <c r="H72" s="14" t="n"/>
      <c r="I72" s="16" t="n"/>
      <c r="J72" s="16" t="n"/>
      <c r="K72" s="17" t="n"/>
      <c r="L72" s="18" t="n"/>
      <c r="M72" s="19">
        <f>IF(OR(K72="",L72=""),"",IFERROR(K72*L72,""))</f>
        <v/>
      </c>
      <c r="N72" s="15" t="n"/>
      <c r="O72" s="16" t="n"/>
      <c r="P72" s="10">
        <f>IF(D72="","",D72-'Lists &amp; Assumptions'!$B$2)</f>
        <v/>
      </c>
      <c r="Q72" s="20">
        <f>IF(D72="","",IF(OR(H72="Won",H72="Declined",H72="Deferred"),"Closed",IF(P72&lt;0,"Past Renewal",IF(P72&lt;='Lists &amp; Assumptions'!$B$3,"In Window","Future"))))</f>
        <v/>
      </c>
      <c r="R72" s="20">
        <f>IF(COUNTA(A72:L72,N72:O72)=0,"",IF(OR(H72="Won",H72="Declined",H72="Deferred"),"Closed",IF(J72&lt;&gt;"",IF(J72&lt;'Lists &amp; Assumptions'!$B$2,"Overdue",IF(J72='Lists &amp; Assumptions'!$B$2,"Due Today","Scheduled")),IF(I72="","No Contact Date",IF('Lists &amp; Assumptions'!$B$2-I72&gt;='Lists &amp; Assumptions'!$B$5,"Stale - Schedule","No Follow-Up Set")))))</f>
        <v/>
      </c>
      <c r="S72" s="20">
        <f>IF(COUNTA(A72:L72,N72:O72)=0,"",IF(T72&lt;&gt;"","Needs Data",IF(OR(H72="Won",H72="Declined",H72="Deferred"),"Closed",IF(P72="","Needs Data",IF(P72&lt;0,"1 - Past Renewal",IF(OR(R72="Overdue",R72="Due Today",R72="Stale - Schedule",AND(P72&lt;='Lists &amp; Assumptions'!$B$3,OR(R72="No Contact Date",R72="No Follow-Up Set"))),"1 - Follow Up Now",IF(P72&lt;='Lists &amp; Assumptions'!$B$4,"2 - Renewal Soon",IF(P72&lt;='Lists &amp; Assumptions'!$B$3,"3 - In Window","4 - Future"))))))))</f>
        <v/>
      </c>
      <c r="T72" s="21">
        <f>IF(COUNTA(A72:L72,N72:O72)=0,"",IF(A72="","Missing opportunity ID",IF(COUNTIF($A$6:$A$125,A72)&gt;1,"Duplicate ID",IF(B72="","Missing account",IF(C72="","Missing owner",IF(D72="","Missing renewal date",IF(E72="","Missing existing policy type",IF(F72="","Missing candidate product",IF(E72=F72,"Candidate matches existing",IF(G72="","Missing opportunity source",IF(H72="","Missing stage",IF(AND(OR(K72&lt;&gt;"",L72&lt;&gt;""),OR(K72="",L72="")),"Complete both estimate fields",IF(AND(OR(H72="Won",H72="Declined",H72="Deferred"),O72=""),"Missing closed date",IF(AND(NOT(OR(H72="Won",H72="Declined",H72="Deferred")),O72&lt;&gt;""),"Closed date on open item",IF(AND(I72&lt;&gt;"",J72&lt;&gt;"",J72&lt;I72),"Follow-up before last contact","")))))))))))))))</f>
        <v/>
      </c>
    </row>
    <row r="73" ht="22" customHeight="1">
      <c r="A73" s="14" t="n"/>
      <c r="B73" s="15" t="n"/>
      <c r="C73" s="14" t="n"/>
      <c r="D73" s="16" t="n"/>
      <c r="E73" s="15" t="n"/>
      <c r="F73" s="15" t="n"/>
      <c r="G73" s="14" t="n"/>
      <c r="H73" s="14" t="n"/>
      <c r="I73" s="16" t="n"/>
      <c r="J73" s="16" t="n"/>
      <c r="K73" s="17" t="n"/>
      <c r="L73" s="18" t="n"/>
      <c r="M73" s="19">
        <f>IF(OR(K73="",L73=""),"",IFERROR(K73*L73,""))</f>
        <v/>
      </c>
      <c r="N73" s="15" t="n"/>
      <c r="O73" s="16" t="n"/>
      <c r="P73" s="10">
        <f>IF(D73="","",D73-'Lists &amp; Assumptions'!$B$2)</f>
        <v/>
      </c>
      <c r="Q73" s="20">
        <f>IF(D73="","",IF(OR(H73="Won",H73="Declined",H73="Deferred"),"Closed",IF(P73&lt;0,"Past Renewal",IF(P73&lt;='Lists &amp; Assumptions'!$B$3,"In Window","Future"))))</f>
        <v/>
      </c>
      <c r="R73" s="20">
        <f>IF(COUNTA(A73:L73,N73:O73)=0,"",IF(OR(H73="Won",H73="Declined",H73="Deferred"),"Closed",IF(J73&lt;&gt;"",IF(J73&lt;'Lists &amp; Assumptions'!$B$2,"Overdue",IF(J73='Lists &amp; Assumptions'!$B$2,"Due Today","Scheduled")),IF(I73="","No Contact Date",IF('Lists &amp; Assumptions'!$B$2-I73&gt;='Lists &amp; Assumptions'!$B$5,"Stale - Schedule","No Follow-Up Set")))))</f>
        <v/>
      </c>
      <c r="S73" s="20">
        <f>IF(COUNTA(A73:L73,N73:O73)=0,"",IF(T73&lt;&gt;"","Needs Data",IF(OR(H73="Won",H73="Declined",H73="Deferred"),"Closed",IF(P73="","Needs Data",IF(P73&lt;0,"1 - Past Renewal",IF(OR(R73="Overdue",R73="Due Today",R73="Stale - Schedule",AND(P73&lt;='Lists &amp; Assumptions'!$B$3,OR(R73="No Contact Date",R73="No Follow-Up Set"))),"1 - Follow Up Now",IF(P73&lt;='Lists &amp; Assumptions'!$B$4,"2 - Renewal Soon",IF(P73&lt;='Lists &amp; Assumptions'!$B$3,"3 - In Window","4 - Future"))))))))</f>
        <v/>
      </c>
      <c r="T73" s="21">
        <f>IF(COUNTA(A73:L73,N73:O73)=0,"",IF(A73="","Missing opportunity ID",IF(COUNTIF($A$6:$A$125,A73)&gt;1,"Duplicate ID",IF(B73="","Missing account",IF(C73="","Missing owner",IF(D73="","Missing renewal date",IF(E73="","Missing existing policy type",IF(F73="","Missing candidate product",IF(E73=F73,"Candidate matches existing",IF(G73="","Missing opportunity source",IF(H73="","Missing stage",IF(AND(OR(K73&lt;&gt;"",L73&lt;&gt;""),OR(K73="",L73="")),"Complete both estimate fields",IF(AND(OR(H73="Won",H73="Declined",H73="Deferred"),O73=""),"Missing closed date",IF(AND(NOT(OR(H73="Won",H73="Declined",H73="Deferred")),O73&lt;&gt;""),"Closed date on open item",IF(AND(I73&lt;&gt;"",J73&lt;&gt;"",J73&lt;I73),"Follow-up before last contact","")))))))))))))))</f>
        <v/>
      </c>
    </row>
    <row r="74" ht="22" customHeight="1">
      <c r="A74" s="14" t="n"/>
      <c r="B74" s="15" t="n"/>
      <c r="C74" s="14" t="n"/>
      <c r="D74" s="16" t="n"/>
      <c r="E74" s="15" t="n"/>
      <c r="F74" s="15" t="n"/>
      <c r="G74" s="14" t="n"/>
      <c r="H74" s="14" t="n"/>
      <c r="I74" s="16" t="n"/>
      <c r="J74" s="16" t="n"/>
      <c r="K74" s="17" t="n"/>
      <c r="L74" s="18" t="n"/>
      <c r="M74" s="19">
        <f>IF(OR(K74="",L74=""),"",IFERROR(K74*L74,""))</f>
        <v/>
      </c>
      <c r="N74" s="15" t="n"/>
      <c r="O74" s="16" t="n"/>
      <c r="P74" s="10">
        <f>IF(D74="","",D74-'Lists &amp; Assumptions'!$B$2)</f>
        <v/>
      </c>
      <c r="Q74" s="20">
        <f>IF(D74="","",IF(OR(H74="Won",H74="Declined",H74="Deferred"),"Closed",IF(P74&lt;0,"Past Renewal",IF(P74&lt;='Lists &amp; Assumptions'!$B$3,"In Window","Future"))))</f>
        <v/>
      </c>
      <c r="R74" s="20">
        <f>IF(COUNTA(A74:L74,N74:O74)=0,"",IF(OR(H74="Won",H74="Declined",H74="Deferred"),"Closed",IF(J74&lt;&gt;"",IF(J74&lt;'Lists &amp; Assumptions'!$B$2,"Overdue",IF(J74='Lists &amp; Assumptions'!$B$2,"Due Today","Scheduled")),IF(I74="","No Contact Date",IF('Lists &amp; Assumptions'!$B$2-I74&gt;='Lists &amp; Assumptions'!$B$5,"Stale - Schedule","No Follow-Up Set")))))</f>
        <v/>
      </c>
      <c r="S74" s="20">
        <f>IF(COUNTA(A74:L74,N74:O74)=0,"",IF(T74&lt;&gt;"","Needs Data",IF(OR(H74="Won",H74="Declined",H74="Deferred"),"Closed",IF(P74="","Needs Data",IF(P74&lt;0,"1 - Past Renewal",IF(OR(R74="Overdue",R74="Due Today",R74="Stale - Schedule",AND(P74&lt;='Lists &amp; Assumptions'!$B$3,OR(R74="No Contact Date",R74="No Follow-Up Set"))),"1 - Follow Up Now",IF(P74&lt;='Lists &amp; Assumptions'!$B$4,"2 - Renewal Soon",IF(P74&lt;='Lists &amp; Assumptions'!$B$3,"3 - In Window","4 - Future"))))))))</f>
        <v/>
      </c>
      <c r="T74" s="21">
        <f>IF(COUNTA(A74:L74,N74:O74)=0,"",IF(A74="","Missing opportunity ID",IF(COUNTIF($A$6:$A$125,A74)&gt;1,"Duplicate ID",IF(B74="","Missing account",IF(C74="","Missing owner",IF(D74="","Missing renewal date",IF(E74="","Missing existing policy type",IF(F74="","Missing candidate product",IF(E74=F74,"Candidate matches existing",IF(G74="","Missing opportunity source",IF(H74="","Missing stage",IF(AND(OR(K74&lt;&gt;"",L74&lt;&gt;""),OR(K74="",L74="")),"Complete both estimate fields",IF(AND(OR(H74="Won",H74="Declined",H74="Deferred"),O74=""),"Missing closed date",IF(AND(NOT(OR(H74="Won",H74="Declined",H74="Deferred")),O74&lt;&gt;""),"Closed date on open item",IF(AND(I74&lt;&gt;"",J74&lt;&gt;"",J74&lt;I74),"Follow-up before last contact","")))))))))))))))</f>
        <v/>
      </c>
    </row>
    <row r="75" ht="22" customHeight="1">
      <c r="A75" s="14" t="n"/>
      <c r="B75" s="15" t="n"/>
      <c r="C75" s="14" t="n"/>
      <c r="D75" s="16" t="n"/>
      <c r="E75" s="15" t="n"/>
      <c r="F75" s="15" t="n"/>
      <c r="G75" s="14" t="n"/>
      <c r="H75" s="14" t="n"/>
      <c r="I75" s="16" t="n"/>
      <c r="J75" s="16" t="n"/>
      <c r="K75" s="17" t="n"/>
      <c r="L75" s="18" t="n"/>
      <c r="M75" s="19">
        <f>IF(OR(K75="",L75=""),"",IFERROR(K75*L75,""))</f>
        <v/>
      </c>
      <c r="N75" s="15" t="n"/>
      <c r="O75" s="16" t="n"/>
      <c r="P75" s="10">
        <f>IF(D75="","",D75-'Lists &amp; Assumptions'!$B$2)</f>
        <v/>
      </c>
      <c r="Q75" s="20">
        <f>IF(D75="","",IF(OR(H75="Won",H75="Declined",H75="Deferred"),"Closed",IF(P75&lt;0,"Past Renewal",IF(P75&lt;='Lists &amp; Assumptions'!$B$3,"In Window","Future"))))</f>
        <v/>
      </c>
      <c r="R75" s="20">
        <f>IF(COUNTA(A75:L75,N75:O75)=0,"",IF(OR(H75="Won",H75="Declined",H75="Deferred"),"Closed",IF(J75&lt;&gt;"",IF(J75&lt;'Lists &amp; Assumptions'!$B$2,"Overdue",IF(J75='Lists &amp; Assumptions'!$B$2,"Due Today","Scheduled")),IF(I75="","No Contact Date",IF('Lists &amp; Assumptions'!$B$2-I75&gt;='Lists &amp; Assumptions'!$B$5,"Stale - Schedule","No Follow-Up Set")))))</f>
        <v/>
      </c>
      <c r="S75" s="20">
        <f>IF(COUNTA(A75:L75,N75:O75)=0,"",IF(T75&lt;&gt;"","Needs Data",IF(OR(H75="Won",H75="Declined",H75="Deferred"),"Closed",IF(P75="","Needs Data",IF(P75&lt;0,"1 - Past Renewal",IF(OR(R75="Overdue",R75="Due Today",R75="Stale - Schedule",AND(P75&lt;='Lists &amp; Assumptions'!$B$3,OR(R75="No Contact Date",R75="No Follow-Up Set"))),"1 - Follow Up Now",IF(P75&lt;='Lists &amp; Assumptions'!$B$4,"2 - Renewal Soon",IF(P75&lt;='Lists &amp; Assumptions'!$B$3,"3 - In Window","4 - Future"))))))))</f>
        <v/>
      </c>
      <c r="T75" s="21">
        <f>IF(COUNTA(A75:L75,N75:O75)=0,"",IF(A75="","Missing opportunity ID",IF(COUNTIF($A$6:$A$125,A75)&gt;1,"Duplicate ID",IF(B75="","Missing account",IF(C75="","Missing owner",IF(D75="","Missing renewal date",IF(E75="","Missing existing policy type",IF(F75="","Missing candidate product",IF(E75=F75,"Candidate matches existing",IF(G75="","Missing opportunity source",IF(H75="","Missing stage",IF(AND(OR(K75&lt;&gt;"",L75&lt;&gt;""),OR(K75="",L75="")),"Complete both estimate fields",IF(AND(OR(H75="Won",H75="Declined",H75="Deferred"),O75=""),"Missing closed date",IF(AND(NOT(OR(H75="Won",H75="Declined",H75="Deferred")),O75&lt;&gt;""),"Closed date on open item",IF(AND(I75&lt;&gt;"",J75&lt;&gt;"",J75&lt;I75),"Follow-up before last contact","")))))))))))))))</f>
        <v/>
      </c>
    </row>
    <row r="76" ht="22" customHeight="1">
      <c r="A76" s="14" t="n"/>
      <c r="B76" s="15" t="n"/>
      <c r="C76" s="14" t="n"/>
      <c r="D76" s="16" t="n"/>
      <c r="E76" s="15" t="n"/>
      <c r="F76" s="15" t="n"/>
      <c r="G76" s="14" t="n"/>
      <c r="H76" s="14" t="n"/>
      <c r="I76" s="16" t="n"/>
      <c r="J76" s="16" t="n"/>
      <c r="K76" s="17" t="n"/>
      <c r="L76" s="18" t="n"/>
      <c r="M76" s="19">
        <f>IF(OR(K76="",L76=""),"",IFERROR(K76*L76,""))</f>
        <v/>
      </c>
      <c r="N76" s="15" t="n"/>
      <c r="O76" s="16" t="n"/>
      <c r="P76" s="10">
        <f>IF(D76="","",D76-'Lists &amp; Assumptions'!$B$2)</f>
        <v/>
      </c>
      <c r="Q76" s="20">
        <f>IF(D76="","",IF(OR(H76="Won",H76="Declined",H76="Deferred"),"Closed",IF(P76&lt;0,"Past Renewal",IF(P76&lt;='Lists &amp; Assumptions'!$B$3,"In Window","Future"))))</f>
        <v/>
      </c>
      <c r="R76" s="20">
        <f>IF(COUNTA(A76:L76,N76:O76)=0,"",IF(OR(H76="Won",H76="Declined",H76="Deferred"),"Closed",IF(J76&lt;&gt;"",IF(J76&lt;'Lists &amp; Assumptions'!$B$2,"Overdue",IF(J76='Lists &amp; Assumptions'!$B$2,"Due Today","Scheduled")),IF(I76="","No Contact Date",IF('Lists &amp; Assumptions'!$B$2-I76&gt;='Lists &amp; Assumptions'!$B$5,"Stale - Schedule","No Follow-Up Set")))))</f>
        <v/>
      </c>
      <c r="S76" s="20">
        <f>IF(COUNTA(A76:L76,N76:O76)=0,"",IF(T76&lt;&gt;"","Needs Data",IF(OR(H76="Won",H76="Declined",H76="Deferred"),"Closed",IF(P76="","Needs Data",IF(P76&lt;0,"1 - Past Renewal",IF(OR(R76="Overdue",R76="Due Today",R76="Stale - Schedule",AND(P76&lt;='Lists &amp; Assumptions'!$B$3,OR(R76="No Contact Date",R76="No Follow-Up Set"))),"1 - Follow Up Now",IF(P76&lt;='Lists &amp; Assumptions'!$B$4,"2 - Renewal Soon",IF(P76&lt;='Lists &amp; Assumptions'!$B$3,"3 - In Window","4 - Future"))))))))</f>
        <v/>
      </c>
      <c r="T76" s="21">
        <f>IF(COUNTA(A76:L76,N76:O76)=0,"",IF(A76="","Missing opportunity ID",IF(COUNTIF($A$6:$A$125,A76)&gt;1,"Duplicate ID",IF(B76="","Missing account",IF(C76="","Missing owner",IF(D76="","Missing renewal date",IF(E76="","Missing existing policy type",IF(F76="","Missing candidate product",IF(E76=F76,"Candidate matches existing",IF(G76="","Missing opportunity source",IF(H76="","Missing stage",IF(AND(OR(K76&lt;&gt;"",L76&lt;&gt;""),OR(K76="",L76="")),"Complete both estimate fields",IF(AND(OR(H76="Won",H76="Declined",H76="Deferred"),O76=""),"Missing closed date",IF(AND(NOT(OR(H76="Won",H76="Declined",H76="Deferred")),O76&lt;&gt;""),"Closed date on open item",IF(AND(I76&lt;&gt;"",J76&lt;&gt;"",J76&lt;I76),"Follow-up before last contact","")))))))))))))))</f>
        <v/>
      </c>
    </row>
    <row r="77" ht="22" customHeight="1">
      <c r="A77" s="14" t="n"/>
      <c r="B77" s="15" t="n"/>
      <c r="C77" s="14" t="n"/>
      <c r="D77" s="16" t="n"/>
      <c r="E77" s="15" t="n"/>
      <c r="F77" s="15" t="n"/>
      <c r="G77" s="14" t="n"/>
      <c r="H77" s="14" t="n"/>
      <c r="I77" s="16" t="n"/>
      <c r="J77" s="16" t="n"/>
      <c r="K77" s="17" t="n"/>
      <c r="L77" s="18" t="n"/>
      <c r="M77" s="19">
        <f>IF(OR(K77="",L77=""),"",IFERROR(K77*L77,""))</f>
        <v/>
      </c>
      <c r="N77" s="15" t="n"/>
      <c r="O77" s="16" t="n"/>
      <c r="P77" s="10">
        <f>IF(D77="","",D77-'Lists &amp; Assumptions'!$B$2)</f>
        <v/>
      </c>
      <c r="Q77" s="20">
        <f>IF(D77="","",IF(OR(H77="Won",H77="Declined",H77="Deferred"),"Closed",IF(P77&lt;0,"Past Renewal",IF(P77&lt;='Lists &amp; Assumptions'!$B$3,"In Window","Future"))))</f>
        <v/>
      </c>
      <c r="R77" s="20">
        <f>IF(COUNTA(A77:L77,N77:O77)=0,"",IF(OR(H77="Won",H77="Declined",H77="Deferred"),"Closed",IF(J77&lt;&gt;"",IF(J77&lt;'Lists &amp; Assumptions'!$B$2,"Overdue",IF(J77='Lists &amp; Assumptions'!$B$2,"Due Today","Scheduled")),IF(I77="","No Contact Date",IF('Lists &amp; Assumptions'!$B$2-I77&gt;='Lists &amp; Assumptions'!$B$5,"Stale - Schedule","No Follow-Up Set")))))</f>
        <v/>
      </c>
      <c r="S77" s="20">
        <f>IF(COUNTA(A77:L77,N77:O77)=0,"",IF(T77&lt;&gt;"","Needs Data",IF(OR(H77="Won",H77="Declined",H77="Deferred"),"Closed",IF(P77="","Needs Data",IF(P77&lt;0,"1 - Past Renewal",IF(OR(R77="Overdue",R77="Due Today",R77="Stale - Schedule",AND(P77&lt;='Lists &amp; Assumptions'!$B$3,OR(R77="No Contact Date",R77="No Follow-Up Set"))),"1 - Follow Up Now",IF(P77&lt;='Lists &amp; Assumptions'!$B$4,"2 - Renewal Soon",IF(P77&lt;='Lists &amp; Assumptions'!$B$3,"3 - In Window","4 - Future"))))))))</f>
        <v/>
      </c>
      <c r="T77" s="21">
        <f>IF(COUNTA(A77:L77,N77:O77)=0,"",IF(A77="","Missing opportunity ID",IF(COUNTIF($A$6:$A$125,A77)&gt;1,"Duplicate ID",IF(B77="","Missing account",IF(C77="","Missing owner",IF(D77="","Missing renewal date",IF(E77="","Missing existing policy type",IF(F77="","Missing candidate product",IF(E77=F77,"Candidate matches existing",IF(G77="","Missing opportunity source",IF(H77="","Missing stage",IF(AND(OR(K77&lt;&gt;"",L77&lt;&gt;""),OR(K77="",L77="")),"Complete both estimate fields",IF(AND(OR(H77="Won",H77="Declined",H77="Deferred"),O77=""),"Missing closed date",IF(AND(NOT(OR(H77="Won",H77="Declined",H77="Deferred")),O77&lt;&gt;""),"Closed date on open item",IF(AND(I77&lt;&gt;"",J77&lt;&gt;"",J77&lt;I77),"Follow-up before last contact","")))))))))))))))</f>
        <v/>
      </c>
    </row>
    <row r="78" ht="22" customHeight="1">
      <c r="A78" s="14" t="n"/>
      <c r="B78" s="15" t="n"/>
      <c r="C78" s="14" t="n"/>
      <c r="D78" s="16" t="n"/>
      <c r="E78" s="15" t="n"/>
      <c r="F78" s="15" t="n"/>
      <c r="G78" s="14" t="n"/>
      <c r="H78" s="14" t="n"/>
      <c r="I78" s="16" t="n"/>
      <c r="J78" s="16" t="n"/>
      <c r="K78" s="17" t="n"/>
      <c r="L78" s="18" t="n"/>
      <c r="M78" s="19">
        <f>IF(OR(K78="",L78=""),"",IFERROR(K78*L78,""))</f>
        <v/>
      </c>
      <c r="N78" s="15" t="n"/>
      <c r="O78" s="16" t="n"/>
      <c r="P78" s="10">
        <f>IF(D78="","",D78-'Lists &amp; Assumptions'!$B$2)</f>
        <v/>
      </c>
      <c r="Q78" s="20">
        <f>IF(D78="","",IF(OR(H78="Won",H78="Declined",H78="Deferred"),"Closed",IF(P78&lt;0,"Past Renewal",IF(P78&lt;='Lists &amp; Assumptions'!$B$3,"In Window","Future"))))</f>
        <v/>
      </c>
      <c r="R78" s="20">
        <f>IF(COUNTA(A78:L78,N78:O78)=0,"",IF(OR(H78="Won",H78="Declined",H78="Deferred"),"Closed",IF(J78&lt;&gt;"",IF(J78&lt;'Lists &amp; Assumptions'!$B$2,"Overdue",IF(J78='Lists &amp; Assumptions'!$B$2,"Due Today","Scheduled")),IF(I78="","No Contact Date",IF('Lists &amp; Assumptions'!$B$2-I78&gt;='Lists &amp; Assumptions'!$B$5,"Stale - Schedule","No Follow-Up Set")))))</f>
        <v/>
      </c>
      <c r="S78" s="20">
        <f>IF(COUNTA(A78:L78,N78:O78)=0,"",IF(T78&lt;&gt;"","Needs Data",IF(OR(H78="Won",H78="Declined",H78="Deferred"),"Closed",IF(P78="","Needs Data",IF(P78&lt;0,"1 - Past Renewal",IF(OR(R78="Overdue",R78="Due Today",R78="Stale - Schedule",AND(P78&lt;='Lists &amp; Assumptions'!$B$3,OR(R78="No Contact Date",R78="No Follow-Up Set"))),"1 - Follow Up Now",IF(P78&lt;='Lists &amp; Assumptions'!$B$4,"2 - Renewal Soon",IF(P78&lt;='Lists &amp; Assumptions'!$B$3,"3 - In Window","4 - Future"))))))))</f>
        <v/>
      </c>
      <c r="T78" s="21">
        <f>IF(COUNTA(A78:L78,N78:O78)=0,"",IF(A78="","Missing opportunity ID",IF(COUNTIF($A$6:$A$125,A78)&gt;1,"Duplicate ID",IF(B78="","Missing account",IF(C78="","Missing owner",IF(D78="","Missing renewal date",IF(E78="","Missing existing policy type",IF(F78="","Missing candidate product",IF(E78=F78,"Candidate matches existing",IF(G78="","Missing opportunity source",IF(H78="","Missing stage",IF(AND(OR(K78&lt;&gt;"",L78&lt;&gt;""),OR(K78="",L78="")),"Complete both estimate fields",IF(AND(OR(H78="Won",H78="Declined",H78="Deferred"),O78=""),"Missing closed date",IF(AND(NOT(OR(H78="Won",H78="Declined",H78="Deferred")),O78&lt;&gt;""),"Closed date on open item",IF(AND(I78&lt;&gt;"",J78&lt;&gt;"",J78&lt;I78),"Follow-up before last contact","")))))))))))))))</f>
        <v/>
      </c>
    </row>
    <row r="79" ht="22" customHeight="1">
      <c r="A79" s="14" t="n"/>
      <c r="B79" s="15" t="n"/>
      <c r="C79" s="14" t="n"/>
      <c r="D79" s="16" t="n"/>
      <c r="E79" s="15" t="n"/>
      <c r="F79" s="15" t="n"/>
      <c r="G79" s="14" t="n"/>
      <c r="H79" s="14" t="n"/>
      <c r="I79" s="16" t="n"/>
      <c r="J79" s="16" t="n"/>
      <c r="K79" s="17" t="n"/>
      <c r="L79" s="18" t="n"/>
      <c r="M79" s="19">
        <f>IF(OR(K79="",L79=""),"",IFERROR(K79*L79,""))</f>
        <v/>
      </c>
      <c r="N79" s="15" t="n"/>
      <c r="O79" s="16" t="n"/>
      <c r="P79" s="10">
        <f>IF(D79="","",D79-'Lists &amp; Assumptions'!$B$2)</f>
        <v/>
      </c>
      <c r="Q79" s="20">
        <f>IF(D79="","",IF(OR(H79="Won",H79="Declined",H79="Deferred"),"Closed",IF(P79&lt;0,"Past Renewal",IF(P79&lt;='Lists &amp; Assumptions'!$B$3,"In Window","Future"))))</f>
        <v/>
      </c>
      <c r="R79" s="20">
        <f>IF(COUNTA(A79:L79,N79:O79)=0,"",IF(OR(H79="Won",H79="Declined",H79="Deferred"),"Closed",IF(J79&lt;&gt;"",IF(J79&lt;'Lists &amp; Assumptions'!$B$2,"Overdue",IF(J79='Lists &amp; Assumptions'!$B$2,"Due Today","Scheduled")),IF(I79="","No Contact Date",IF('Lists &amp; Assumptions'!$B$2-I79&gt;='Lists &amp; Assumptions'!$B$5,"Stale - Schedule","No Follow-Up Set")))))</f>
        <v/>
      </c>
      <c r="S79" s="20">
        <f>IF(COUNTA(A79:L79,N79:O79)=0,"",IF(T79&lt;&gt;"","Needs Data",IF(OR(H79="Won",H79="Declined",H79="Deferred"),"Closed",IF(P79="","Needs Data",IF(P79&lt;0,"1 - Past Renewal",IF(OR(R79="Overdue",R79="Due Today",R79="Stale - Schedule",AND(P79&lt;='Lists &amp; Assumptions'!$B$3,OR(R79="No Contact Date",R79="No Follow-Up Set"))),"1 - Follow Up Now",IF(P79&lt;='Lists &amp; Assumptions'!$B$4,"2 - Renewal Soon",IF(P79&lt;='Lists &amp; Assumptions'!$B$3,"3 - In Window","4 - Future"))))))))</f>
        <v/>
      </c>
      <c r="T79" s="21">
        <f>IF(COUNTA(A79:L79,N79:O79)=0,"",IF(A79="","Missing opportunity ID",IF(COUNTIF($A$6:$A$125,A79)&gt;1,"Duplicate ID",IF(B79="","Missing account",IF(C79="","Missing owner",IF(D79="","Missing renewal date",IF(E79="","Missing existing policy type",IF(F79="","Missing candidate product",IF(E79=F79,"Candidate matches existing",IF(G79="","Missing opportunity source",IF(H79="","Missing stage",IF(AND(OR(K79&lt;&gt;"",L79&lt;&gt;""),OR(K79="",L79="")),"Complete both estimate fields",IF(AND(OR(H79="Won",H79="Declined",H79="Deferred"),O79=""),"Missing closed date",IF(AND(NOT(OR(H79="Won",H79="Declined",H79="Deferred")),O79&lt;&gt;""),"Closed date on open item",IF(AND(I79&lt;&gt;"",J79&lt;&gt;"",J79&lt;I79),"Follow-up before last contact","")))))))))))))))</f>
        <v/>
      </c>
    </row>
    <row r="80" ht="22" customHeight="1">
      <c r="A80" s="14" t="n"/>
      <c r="B80" s="15" t="n"/>
      <c r="C80" s="14" t="n"/>
      <c r="D80" s="16" t="n"/>
      <c r="E80" s="15" t="n"/>
      <c r="F80" s="15" t="n"/>
      <c r="G80" s="14" t="n"/>
      <c r="H80" s="14" t="n"/>
      <c r="I80" s="16" t="n"/>
      <c r="J80" s="16" t="n"/>
      <c r="K80" s="17" t="n"/>
      <c r="L80" s="18" t="n"/>
      <c r="M80" s="19">
        <f>IF(OR(K80="",L80=""),"",IFERROR(K80*L80,""))</f>
        <v/>
      </c>
      <c r="N80" s="15" t="n"/>
      <c r="O80" s="16" t="n"/>
      <c r="P80" s="10">
        <f>IF(D80="","",D80-'Lists &amp; Assumptions'!$B$2)</f>
        <v/>
      </c>
      <c r="Q80" s="20">
        <f>IF(D80="","",IF(OR(H80="Won",H80="Declined",H80="Deferred"),"Closed",IF(P80&lt;0,"Past Renewal",IF(P80&lt;='Lists &amp; Assumptions'!$B$3,"In Window","Future"))))</f>
        <v/>
      </c>
      <c r="R80" s="20">
        <f>IF(COUNTA(A80:L80,N80:O80)=0,"",IF(OR(H80="Won",H80="Declined",H80="Deferred"),"Closed",IF(J80&lt;&gt;"",IF(J80&lt;'Lists &amp; Assumptions'!$B$2,"Overdue",IF(J80='Lists &amp; Assumptions'!$B$2,"Due Today","Scheduled")),IF(I80="","No Contact Date",IF('Lists &amp; Assumptions'!$B$2-I80&gt;='Lists &amp; Assumptions'!$B$5,"Stale - Schedule","No Follow-Up Set")))))</f>
        <v/>
      </c>
      <c r="S80" s="20">
        <f>IF(COUNTA(A80:L80,N80:O80)=0,"",IF(T80&lt;&gt;"","Needs Data",IF(OR(H80="Won",H80="Declined",H80="Deferred"),"Closed",IF(P80="","Needs Data",IF(P80&lt;0,"1 - Past Renewal",IF(OR(R80="Overdue",R80="Due Today",R80="Stale - Schedule",AND(P80&lt;='Lists &amp; Assumptions'!$B$3,OR(R80="No Contact Date",R80="No Follow-Up Set"))),"1 - Follow Up Now",IF(P80&lt;='Lists &amp; Assumptions'!$B$4,"2 - Renewal Soon",IF(P80&lt;='Lists &amp; Assumptions'!$B$3,"3 - In Window","4 - Future"))))))))</f>
        <v/>
      </c>
      <c r="T80" s="21">
        <f>IF(COUNTA(A80:L80,N80:O80)=0,"",IF(A80="","Missing opportunity ID",IF(COUNTIF($A$6:$A$125,A80)&gt;1,"Duplicate ID",IF(B80="","Missing account",IF(C80="","Missing owner",IF(D80="","Missing renewal date",IF(E80="","Missing existing policy type",IF(F80="","Missing candidate product",IF(E80=F80,"Candidate matches existing",IF(G80="","Missing opportunity source",IF(H80="","Missing stage",IF(AND(OR(K80&lt;&gt;"",L80&lt;&gt;""),OR(K80="",L80="")),"Complete both estimate fields",IF(AND(OR(H80="Won",H80="Declined",H80="Deferred"),O80=""),"Missing closed date",IF(AND(NOT(OR(H80="Won",H80="Declined",H80="Deferred")),O80&lt;&gt;""),"Closed date on open item",IF(AND(I80&lt;&gt;"",J80&lt;&gt;"",J80&lt;I80),"Follow-up before last contact","")))))))))))))))</f>
        <v/>
      </c>
    </row>
    <row r="81" ht="22" customHeight="1">
      <c r="A81" s="14" t="n"/>
      <c r="B81" s="15" t="n"/>
      <c r="C81" s="14" t="n"/>
      <c r="D81" s="16" t="n"/>
      <c r="E81" s="15" t="n"/>
      <c r="F81" s="15" t="n"/>
      <c r="G81" s="14" t="n"/>
      <c r="H81" s="14" t="n"/>
      <c r="I81" s="16" t="n"/>
      <c r="J81" s="16" t="n"/>
      <c r="K81" s="17" t="n"/>
      <c r="L81" s="18" t="n"/>
      <c r="M81" s="19">
        <f>IF(OR(K81="",L81=""),"",IFERROR(K81*L81,""))</f>
        <v/>
      </c>
      <c r="N81" s="15" t="n"/>
      <c r="O81" s="16" t="n"/>
      <c r="P81" s="10">
        <f>IF(D81="","",D81-'Lists &amp; Assumptions'!$B$2)</f>
        <v/>
      </c>
      <c r="Q81" s="20">
        <f>IF(D81="","",IF(OR(H81="Won",H81="Declined",H81="Deferred"),"Closed",IF(P81&lt;0,"Past Renewal",IF(P81&lt;='Lists &amp; Assumptions'!$B$3,"In Window","Future"))))</f>
        <v/>
      </c>
      <c r="R81" s="20">
        <f>IF(COUNTA(A81:L81,N81:O81)=0,"",IF(OR(H81="Won",H81="Declined",H81="Deferred"),"Closed",IF(J81&lt;&gt;"",IF(J81&lt;'Lists &amp; Assumptions'!$B$2,"Overdue",IF(J81='Lists &amp; Assumptions'!$B$2,"Due Today","Scheduled")),IF(I81="","No Contact Date",IF('Lists &amp; Assumptions'!$B$2-I81&gt;='Lists &amp; Assumptions'!$B$5,"Stale - Schedule","No Follow-Up Set")))))</f>
        <v/>
      </c>
      <c r="S81" s="20">
        <f>IF(COUNTA(A81:L81,N81:O81)=0,"",IF(T81&lt;&gt;"","Needs Data",IF(OR(H81="Won",H81="Declined",H81="Deferred"),"Closed",IF(P81="","Needs Data",IF(P81&lt;0,"1 - Past Renewal",IF(OR(R81="Overdue",R81="Due Today",R81="Stale - Schedule",AND(P81&lt;='Lists &amp; Assumptions'!$B$3,OR(R81="No Contact Date",R81="No Follow-Up Set"))),"1 - Follow Up Now",IF(P81&lt;='Lists &amp; Assumptions'!$B$4,"2 - Renewal Soon",IF(P81&lt;='Lists &amp; Assumptions'!$B$3,"3 - In Window","4 - Future"))))))))</f>
        <v/>
      </c>
      <c r="T81" s="21">
        <f>IF(COUNTA(A81:L81,N81:O81)=0,"",IF(A81="","Missing opportunity ID",IF(COUNTIF($A$6:$A$125,A81)&gt;1,"Duplicate ID",IF(B81="","Missing account",IF(C81="","Missing owner",IF(D81="","Missing renewal date",IF(E81="","Missing existing policy type",IF(F81="","Missing candidate product",IF(E81=F81,"Candidate matches existing",IF(G81="","Missing opportunity source",IF(H81="","Missing stage",IF(AND(OR(K81&lt;&gt;"",L81&lt;&gt;""),OR(K81="",L81="")),"Complete both estimate fields",IF(AND(OR(H81="Won",H81="Declined",H81="Deferred"),O81=""),"Missing closed date",IF(AND(NOT(OR(H81="Won",H81="Declined",H81="Deferred")),O81&lt;&gt;""),"Closed date on open item",IF(AND(I81&lt;&gt;"",J81&lt;&gt;"",J81&lt;I81),"Follow-up before last contact","")))))))))))))))</f>
        <v/>
      </c>
    </row>
    <row r="82" ht="22" customHeight="1">
      <c r="A82" s="14" t="n"/>
      <c r="B82" s="15" t="n"/>
      <c r="C82" s="14" t="n"/>
      <c r="D82" s="16" t="n"/>
      <c r="E82" s="15" t="n"/>
      <c r="F82" s="15" t="n"/>
      <c r="G82" s="14" t="n"/>
      <c r="H82" s="14" t="n"/>
      <c r="I82" s="16" t="n"/>
      <c r="J82" s="16" t="n"/>
      <c r="K82" s="17" t="n"/>
      <c r="L82" s="18" t="n"/>
      <c r="M82" s="19">
        <f>IF(OR(K82="",L82=""),"",IFERROR(K82*L82,""))</f>
        <v/>
      </c>
      <c r="N82" s="15" t="n"/>
      <c r="O82" s="16" t="n"/>
      <c r="P82" s="10">
        <f>IF(D82="","",D82-'Lists &amp; Assumptions'!$B$2)</f>
        <v/>
      </c>
      <c r="Q82" s="20">
        <f>IF(D82="","",IF(OR(H82="Won",H82="Declined",H82="Deferred"),"Closed",IF(P82&lt;0,"Past Renewal",IF(P82&lt;='Lists &amp; Assumptions'!$B$3,"In Window","Future"))))</f>
        <v/>
      </c>
      <c r="R82" s="20">
        <f>IF(COUNTA(A82:L82,N82:O82)=0,"",IF(OR(H82="Won",H82="Declined",H82="Deferred"),"Closed",IF(J82&lt;&gt;"",IF(J82&lt;'Lists &amp; Assumptions'!$B$2,"Overdue",IF(J82='Lists &amp; Assumptions'!$B$2,"Due Today","Scheduled")),IF(I82="","No Contact Date",IF('Lists &amp; Assumptions'!$B$2-I82&gt;='Lists &amp; Assumptions'!$B$5,"Stale - Schedule","No Follow-Up Set")))))</f>
        <v/>
      </c>
      <c r="S82" s="20">
        <f>IF(COUNTA(A82:L82,N82:O82)=0,"",IF(T82&lt;&gt;"","Needs Data",IF(OR(H82="Won",H82="Declined",H82="Deferred"),"Closed",IF(P82="","Needs Data",IF(P82&lt;0,"1 - Past Renewal",IF(OR(R82="Overdue",R82="Due Today",R82="Stale - Schedule",AND(P82&lt;='Lists &amp; Assumptions'!$B$3,OR(R82="No Contact Date",R82="No Follow-Up Set"))),"1 - Follow Up Now",IF(P82&lt;='Lists &amp; Assumptions'!$B$4,"2 - Renewal Soon",IF(P82&lt;='Lists &amp; Assumptions'!$B$3,"3 - In Window","4 - Future"))))))))</f>
        <v/>
      </c>
      <c r="T82" s="21">
        <f>IF(COUNTA(A82:L82,N82:O82)=0,"",IF(A82="","Missing opportunity ID",IF(COUNTIF($A$6:$A$125,A82)&gt;1,"Duplicate ID",IF(B82="","Missing account",IF(C82="","Missing owner",IF(D82="","Missing renewal date",IF(E82="","Missing existing policy type",IF(F82="","Missing candidate product",IF(E82=F82,"Candidate matches existing",IF(G82="","Missing opportunity source",IF(H82="","Missing stage",IF(AND(OR(K82&lt;&gt;"",L82&lt;&gt;""),OR(K82="",L82="")),"Complete both estimate fields",IF(AND(OR(H82="Won",H82="Declined",H82="Deferred"),O82=""),"Missing closed date",IF(AND(NOT(OR(H82="Won",H82="Declined",H82="Deferred")),O82&lt;&gt;""),"Closed date on open item",IF(AND(I82&lt;&gt;"",J82&lt;&gt;"",J82&lt;I82),"Follow-up before last contact","")))))))))))))))</f>
        <v/>
      </c>
    </row>
    <row r="83" ht="22" customHeight="1">
      <c r="A83" s="14" t="n"/>
      <c r="B83" s="15" t="n"/>
      <c r="C83" s="14" t="n"/>
      <c r="D83" s="16" t="n"/>
      <c r="E83" s="15" t="n"/>
      <c r="F83" s="15" t="n"/>
      <c r="G83" s="14" t="n"/>
      <c r="H83" s="14" t="n"/>
      <c r="I83" s="16" t="n"/>
      <c r="J83" s="16" t="n"/>
      <c r="K83" s="17" t="n"/>
      <c r="L83" s="18" t="n"/>
      <c r="M83" s="19">
        <f>IF(OR(K83="",L83=""),"",IFERROR(K83*L83,""))</f>
        <v/>
      </c>
      <c r="N83" s="15" t="n"/>
      <c r="O83" s="16" t="n"/>
      <c r="P83" s="10">
        <f>IF(D83="","",D83-'Lists &amp; Assumptions'!$B$2)</f>
        <v/>
      </c>
      <c r="Q83" s="20">
        <f>IF(D83="","",IF(OR(H83="Won",H83="Declined",H83="Deferred"),"Closed",IF(P83&lt;0,"Past Renewal",IF(P83&lt;='Lists &amp; Assumptions'!$B$3,"In Window","Future"))))</f>
        <v/>
      </c>
      <c r="R83" s="20">
        <f>IF(COUNTA(A83:L83,N83:O83)=0,"",IF(OR(H83="Won",H83="Declined",H83="Deferred"),"Closed",IF(J83&lt;&gt;"",IF(J83&lt;'Lists &amp; Assumptions'!$B$2,"Overdue",IF(J83='Lists &amp; Assumptions'!$B$2,"Due Today","Scheduled")),IF(I83="","No Contact Date",IF('Lists &amp; Assumptions'!$B$2-I83&gt;='Lists &amp; Assumptions'!$B$5,"Stale - Schedule","No Follow-Up Set")))))</f>
        <v/>
      </c>
      <c r="S83" s="20">
        <f>IF(COUNTA(A83:L83,N83:O83)=0,"",IF(T83&lt;&gt;"","Needs Data",IF(OR(H83="Won",H83="Declined",H83="Deferred"),"Closed",IF(P83="","Needs Data",IF(P83&lt;0,"1 - Past Renewal",IF(OR(R83="Overdue",R83="Due Today",R83="Stale - Schedule",AND(P83&lt;='Lists &amp; Assumptions'!$B$3,OR(R83="No Contact Date",R83="No Follow-Up Set"))),"1 - Follow Up Now",IF(P83&lt;='Lists &amp; Assumptions'!$B$4,"2 - Renewal Soon",IF(P83&lt;='Lists &amp; Assumptions'!$B$3,"3 - In Window","4 - Future"))))))))</f>
        <v/>
      </c>
      <c r="T83" s="21">
        <f>IF(COUNTA(A83:L83,N83:O83)=0,"",IF(A83="","Missing opportunity ID",IF(COUNTIF($A$6:$A$125,A83)&gt;1,"Duplicate ID",IF(B83="","Missing account",IF(C83="","Missing owner",IF(D83="","Missing renewal date",IF(E83="","Missing existing policy type",IF(F83="","Missing candidate product",IF(E83=F83,"Candidate matches existing",IF(G83="","Missing opportunity source",IF(H83="","Missing stage",IF(AND(OR(K83&lt;&gt;"",L83&lt;&gt;""),OR(K83="",L83="")),"Complete both estimate fields",IF(AND(OR(H83="Won",H83="Declined",H83="Deferred"),O83=""),"Missing closed date",IF(AND(NOT(OR(H83="Won",H83="Declined",H83="Deferred")),O83&lt;&gt;""),"Closed date on open item",IF(AND(I83&lt;&gt;"",J83&lt;&gt;"",J83&lt;I83),"Follow-up before last contact","")))))))))))))))</f>
        <v/>
      </c>
    </row>
    <row r="84" ht="22" customHeight="1">
      <c r="A84" s="14" t="n"/>
      <c r="B84" s="15" t="n"/>
      <c r="C84" s="14" t="n"/>
      <c r="D84" s="16" t="n"/>
      <c r="E84" s="15" t="n"/>
      <c r="F84" s="15" t="n"/>
      <c r="G84" s="14" t="n"/>
      <c r="H84" s="14" t="n"/>
      <c r="I84" s="16" t="n"/>
      <c r="J84" s="16" t="n"/>
      <c r="K84" s="17" t="n"/>
      <c r="L84" s="18" t="n"/>
      <c r="M84" s="19">
        <f>IF(OR(K84="",L84=""),"",IFERROR(K84*L84,""))</f>
        <v/>
      </c>
      <c r="N84" s="15" t="n"/>
      <c r="O84" s="16" t="n"/>
      <c r="P84" s="10">
        <f>IF(D84="","",D84-'Lists &amp; Assumptions'!$B$2)</f>
        <v/>
      </c>
      <c r="Q84" s="20">
        <f>IF(D84="","",IF(OR(H84="Won",H84="Declined",H84="Deferred"),"Closed",IF(P84&lt;0,"Past Renewal",IF(P84&lt;='Lists &amp; Assumptions'!$B$3,"In Window","Future"))))</f>
        <v/>
      </c>
      <c r="R84" s="20">
        <f>IF(COUNTA(A84:L84,N84:O84)=0,"",IF(OR(H84="Won",H84="Declined",H84="Deferred"),"Closed",IF(J84&lt;&gt;"",IF(J84&lt;'Lists &amp; Assumptions'!$B$2,"Overdue",IF(J84='Lists &amp; Assumptions'!$B$2,"Due Today","Scheduled")),IF(I84="","No Contact Date",IF('Lists &amp; Assumptions'!$B$2-I84&gt;='Lists &amp; Assumptions'!$B$5,"Stale - Schedule","No Follow-Up Set")))))</f>
        <v/>
      </c>
      <c r="S84" s="20">
        <f>IF(COUNTA(A84:L84,N84:O84)=0,"",IF(T84&lt;&gt;"","Needs Data",IF(OR(H84="Won",H84="Declined",H84="Deferred"),"Closed",IF(P84="","Needs Data",IF(P84&lt;0,"1 - Past Renewal",IF(OR(R84="Overdue",R84="Due Today",R84="Stale - Schedule",AND(P84&lt;='Lists &amp; Assumptions'!$B$3,OR(R84="No Contact Date",R84="No Follow-Up Set"))),"1 - Follow Up Now",IF(P84&lt;='Lists &amp; Assumptions'!$B$4,"2 - Renewal Soon",IF(P84&lt;='Lists &amp; Assumptions'!$B$3,"3 - In Window","4 - Future"))))))))</f>
        <v/>
      </c>
      <c r="T84" s="21">
        <f>IF(COUNTA(A84:L84,N84:O84)=0,"",IF(A84="","Missing opportunity ID",IF(COUNTIF($A$6:$A$125,A84)&gt;1,"Duplicate ID",IF(B84="","Missing account",IF(C84="","Missing owner",IF(D84="","Missing renewal date",IF(E84="","Missing existing policy type",IF(F84="","Missing candidate product",IF(E84=F84,"Candidate matches existing",IF(G84="","Missing opportunity source",IF(H84="","Missing stage",IF(AND(OR(K84&lt;&gt;"",L84&lt;&gt;""),OR(K84="",L84="")),"Complete both estimate fields",IF(AND(OR(H84="Won",H84="Declined",H84="Deferred"),O84=""),"Missing closed date",IF(AND(NOT(OR(H84="Won",H84="Declined",H84="Deferred")),O84&lt;&gt;""),"Closed date on open item",IF(AND(I84&lt;&gt;"",J84&lt;&gt;"",J84&lt;I84),"Follow-up before last contact","")))))))))))))))</f>
        <v/>
      </c>
    </row>
    <row r="85" ht="22" customHeight="1">
      <c r="A85" s="14" t="n"/>
      <c r="B85" s="15" t="n"/>
      <c r="C85" s="14" t="n"/>
      <c r="D85" s="16" t="n"/>
      <c r="E85" s="15" t="n"/>
      <c r="F85" s="15" t="n"/>
      <c r="G85" s="14" t="n"/>
      <c r="H85" s="14" t="n"/>
      <c r="I85" s="16" t="n"/>
      <c r="J85" s="16" t="n"/>
      <c r="K85" s="17" t="n"/>
      <c r="L85" s="18" t="n"/>
      <c r="M85" s="19">
        <f>IF(OR(K85="",L85=""),"",IFERROR(K85*L85,""))</f>
        <v/>
      </c>
      <c r="N85" s="15" t="n"/>
      <c r="O85" s="16" t="n"/>
      <c r="P85" s="10">
        <f>IF(D85="","",D85-'Lists &amp; Assumptions'!$B$2)</f>
        <v/>
      </c>
      <c r="Q85" s="20">
        <f>IF(D85="","",IF(OR(H85="Won",H85="Declined",H85="Deferred"),"Closed",IF(P85&lt;0,"Past Renewal",IF(P85&lt;='Lists &amp; Assumptions'!$B$3,"In Window","Future"))))</f>
        <v/>
      </c>
      <c r="R85" s="20">
        <f>IF(COUNTA(A85:L85,N85:O85)=0,"",IF(OR(H85="Won",H85="Declined",H85="Deferred"),"Closed",IF(J85&lt;&gt;"",IF(J85&lt;'Lists &amp; Assumptions'!$B$2,"Overdue",IF(J85='Lists &amp; Assumptions'!$B$2,"Due Today","Scheduled")),IF(I85="","No Contact Date",IF('Lists &amp; Assumptions'!$B$2-I85&gt;='Lists &amp; Assumptions'!$B$5,"Stale - Schedule","No Follow-Up Set")))))</f>
        <v/>
      </c>
      <c r="S85" s="20">
        <f>IF(COUNTA(A85:L85,N85:O85)=0,"",IF(T85&lt;&gt;"","Needs Data",IF(OR(H85="Won",H85="Declined",H85="Deferred"),"Closed",IF(P85="","Needs Data",IF(P85&lt;0,"1 - Past Renewal",IF(OR(R85="Overdue",R85="Due Today",R85="Stale - Schedule",AND(P85&lt;='Lists &amp; Assumptions'!$B$3,OR(R85="No Contact Date",R85="No Follow-Up Set"))),"1 - Follow Up Now",IF(P85&lt;='Lists &amp; Assumptions'!$B$4,"2 - Renewal Soon",IF(P85&lt;='Lists &amp; Assumptions'!$B$3,"3 - In Window","4 - Future"))))))))</f>
        <v/>
      </c>
      <c r="T85" s="21">
        <f>IF(COUNTA(A85:L85,N85:O85)=0,"",IF(A85="","Missing opportunity ID",IF(COUNTIF($A$6:$A$125,A85)&gt;1,"Duplicate ID",IF(B85="","Missing account",IF(C85="","Missing owner",IF(D85="","Missing renewal date",IF(E85="","Missing existing policy type",IF(F85="","Missing candidate product",IF(E85=F85,"Candidate matches existing",IF(G85="","Missing opportunity source",IF(H85="","Missing stage",IF(AND(OR(K85&lt;&gt;"",L85&lt;&gt;""),OR(K85="",L85="")),"Complete both estimate fields",IF(AND(OR(H85="Won",H85="Declined",H85="Deferred"),O85=""),"Missing closed date",IF(AND(NOT(OR(H85="Won",H85="Declined",H85="Deferred")),O85&lt;&gt;""),"Closed date on open item",IF(AND(I85&lt;&gt;"",J85&lt;&gt;"",J85&lt;I85),"Follow-up before last contact","")))))))))))))))</f>
        <v/>
      </c>
    </row>
    <row r="86" ht="22" customHeight="1">
      <c r="A86" s="14" t="n"/>
      <c r="B86" s="15" t="n"/>
      <c r="C86" s="14" t="n"/>
      <c r="D86" s="16" t="n"/>
      <c r="E86" s="15" t="n"/>
      <c r="F86" s="15" t="n"/>
      <c r="G86" s="14" t="n"/>
      <c r="H86" s="14" t="n"/>
      <c r="I86" s="16" t="n"/>
      <c r="J86" s="16" t="n"/>
      <c r="K86" s="17" t="n"/>
      <c r="L86" s="18" t="n"/>
      <c r="M86" s="19">
        <f>IF(OR(K86="",L86=""),"",IFERROR(K86*L86,""))</f>
        <v/>
      </c>
      <c r="N86" s="15" t="n"/>
      <c r="O86" s="16" t="n"/>
      <c r="P86" s="10">
        <f>IF(D86="","",D86-'Lists &amp; Assumptions'!$B$2)</f>
        <v/>
      </c>
      <c r="Q86" s="20">
        <f>IF(D86="","",IF(OR(H86="Won",H86="Declined",H86="Deferred"),"Closed",IF(P86&lt;0,"Past Renewal",IF(P86&lt;='Lists &amp; Assumptions'!$B$3,"In Window","Future"))))</f>
        <v/>
      </c>
      <c r="R86" s="20">
        <f>IF(COUNTA(A86:L86,N86:O86)=0,"",IF(OR(H86="Won",H86="Declined",H86="Deferred"),"Closed",IF(J86&lt;&gt;"",IF(J86&lt;'Lists &amp; Assumptions'!$B$2,"Overdue",IF(J86='Lists &amp; Assumptions'!$B$2,"Due Today","Scheduled")),IF(I86="","No Contact Date",IF('Lists &amp; Assumptions'!$B$2-I86&gt;='Lists &amp; Assumptions'!$B$5,"Stale - Schedule","No Follow-Up Set")))))</f>
        <v/>
      </c>
      <c r="S86" s="20">
        <f>IF(COUNTA(A86:L86,N86:O86)=0,"",IF(T86&lt;&gt;"","Needs Data",IF(OR(H86="Won",H86="Declined",H86="Deferred"),"Closed",IF(P86="","Needs Data",IF(P86&lt;0,"1 - Past Renewal",IF(OR(R86="Overdue",R86="Due Today",R86="Stale - Schedule",AND(P86&lt;='Lists &amp; Assumptions'!$B$3,OR(R86="No Contact Date",R86="No Follow-Up Set"))),"1 - Follow Up Now",IF(P86&lt;='Lists &amp; Assumptions'!$B$4,"2 - Renewal Soon",IF(P86&lt;='Lists &amp; Assumptions'!$B$3,"3 - In Window","4 - Future"))))))))</f>
        <v/>
      </c>
      <c r="T86" s="21">
        <f>IF(COUNTA(A86:L86,N86:O86)=0,"",IF(A86="","Missing opportunity ID",IF(COUNTIF($A$6:$A$125,A86)&gt;1,"Duplicate ID",IF(B86="","Missing account",IF(C86="","Missing owner",IF(D86="","Missing renewal date",IF(E86="","Missing existing policy type",IF(F86="","Missing candidate product",IF(E86=F86,"Candidate matches existing",IF(G86="","Missing opportunity source",IF(H86="","Missing stage",IF(AND(OR(K86&lt;&gt;"",L86&lt;&gt;""),OR(K86="",L86="")),"Complete both estimate fields",IF(AND(OR(H86="Won",H86="Declined",H86="Deferred"),O86=""),"Missing closed date",IF(AND(NOT(OR(H86="Won",H86="Declined",H86="Deferred")),O86&lt;&gt;""),"Closed date on open item",IF(AND(I86&lt;&gt;"",J86&lt;&gt;"",J86&lt;I86),"Follow-up before last contact","")))))))))))))))</f>
        <v/>
      </c>
    </row>
    <row r="87" ht="22" customHeight="1">
      <c r="A87" s="14" t="n"/>
      <c r="B87" s="15" t="n"/>
      <c r="C87" s="14" t="n"/>
      <c r="D87" s="16" t="n"/>
      <c r="E87" s="15" t="n"/>
      <c r="F87" s="15" t="n"/>
      <c r="G87" s="14" t="n"/>
      <c r="H87" s="14" t="n"/>
      <c r="I87" s="16" t="n"/>
      <c r="J87" s="16" t="n"/>
      <c r="K87" s="17" t="n"/>
      <c r="L87" s="18" t="n"/>
      <c r="M87" s="19">
        <f>IF(OR(K87="",L87=""),"",IFERROR(K87*L87,""))</f>
        <v/>
      </c>
      <c r="N87" s="15" t="n"/>
      <c r="O87" s="16" t="n"/>
      <c r="P87" s="10">
        <f>IF(D87="","",D87-'Lists &amp; Assumptions'!$B$2)</f>
        <v/>
      </c>
      <c r="Q87" s="20">
        <f>IF(D87="","",IF(OR(H87="Won",H87="Declined",H87="Deferred"),"Closed",IF(P87&lt;0,"Past Renewal",IF(P87&lt;='Lists &amp; Assumptions'!$B$3,"In Window","Future"))))</f>
        <v/>
      </c>
      <c r="R87" s="20">
        <f>IF(COUNTA(A87:L87,N87:O87)=0,"",IF(OR(H87="Won",H87="Declined",H87="Deferred"),"Closed",IF(J87&lt;&gt;"",IF(J87&lt;'Lists &amp; Assumptions'!$B$2,"Overdue",IF(J87='Lists &amp; Assumptions'!$B$2,"Due Today","Scheduled")),IF(I87="","No Contact Date",IF('Lists &amp; Assumptions'!$B$2-I87&gt;='Lists &amp; Assumptions'!$B$5,"Stale - Schedule","No Follow-Up Set")))))</f>
        <v/>
      </c>
      <c r="S87" s="20">
        <f>IF(COUNTA(A87:L87,N87:O87)=0,"",IF(T87&lt;&gt;"","Needs Data",IF(OR(H87="Won",H87="Declined",H87="Deferred"),"Closed",IF(P87="","Needs Data",IF(P87&lt;0,"1 - Past Renewal",IF(OR(R87="Overdue",R87="Due Today",R87="Stale - Schedule",AND(P87&lt;='Lists &amp; Assumptions'!$B$3,OR(R87="No Contact Date",R87="No Follow-Up Set"))),"1 - Follow Up Now",IF(P87&lt;='Lists &amp; Assumptions'!$B$4,"2 - Renewal Soon",IF(P87&lt;='Lists &amp; Assumptions'!$B$3,"3 - In Window","4 - Future"))))))))</f>
        <v/>
      </c>
      <c r="T87" s="21">
        <f>IF(COUNTA(A87:L87,N87:O87)=0,"",IF(A87="","Missing opportunity ID",IF(COUNTIF($A$6:$A$125,A87)&gt;1,"Duplicate ID",IF(B87="","Missing account",IF(C87="","Missing owner",IF(D87="","Missing renewal date",IF(E87="","Missing existing policy type",IF(F87="","Missing candidate product",IF(E87=F87,"Candidate matches existing",IF(G87="","Missing opportunity source",IF(H87="","Missing stage",IF(AND(OR(K87&lt;&gt;"",L87&lt;&gt;""),OR(K87="",L87="")),"Complete both estimate fields",IF(AND(OR(H87="Won",H87="Declined",H87="Deferred"),O87=""),"Missing closed date",IF(AND(NOT(OR(H87="Won",H87="Declined",H87="Deferred")),O87&lt;&gt;""),"Closed date on open item",IF(AND(I87&lt;&gt;"",J87&lt;&gt;"",J87&lt;I87),"Follow-up before last contact","")))))))))))))))</f>
        <v/>
      </c>
    </row>
    <row r="88" ht="22" customHeight="1">
      <c r="A88" s="14" t="n"/>
      <c r="B88" s="15" t="n"/>
      <c r="C88" s="14" t="n"/>
      <c r="D88" s="16" t="n"/>
      <c r="E88" s="15" t="n"/>
      <c r="F88" s="15" t="n"/>
      <c r="G88" s="14" t="n"/>
      <c r="H88" s="14" t="n"/>
      <c r="I88" s="16" t="n"/>
      <c r="J88" s="16" t="n"/>
      <c r="K88" s="17" t="n"/>
      <c r="L88" s="18" t="n"/>
      <c r="M88" s="19">
        <f>IF(OR(K88="",L88=""),"",IFERROR(K88*L88,""))</f>
        <v/>
      </c>
      <c r="N88" s="15" t="n"/>
      <c r="O88" s="16" t="n"/>
      <c r="P88" s="10">
        <f>IF(D88="","",D88-'Lists &amp; Assumptions'!$B$2)</f>
        <v/>
      </c>
      <c r="Q88" s="20">
        <f>IF(D88="","",IF(OR(H88="Won",H88="Declined",H88="Deferred"),"Closed",IF(P88&lt;0,"Past Renewal",IF(P88&lt;='Lists &amp; Assumptions'!$B$3,"In Window","Future"))))</f>
        <v/>
      </c>
      <c r="R88" s="20">
        <f>IF(COUNTA(A88:L88,N88:O88)=0,"",IF(OR(H88="Won",H88="Declined",H88="Deferred"),"Closed",IF(J88&lt;&gt;"",IF(J88&lt;'Lists &amp; Assumptions'!$B$2,"Overdue",IF(J88='Lists &amp; Assumptions'!$B$2,"Due Today","Scheduled")),IF(I88="","No Contact Date",IF('Lists &amp; Assumptions'!$B$2-I88&gt;='Lists &amp; Assumptions'!$B$5,"Stale - Schedule","No Follow-Up Set")))))</f>
        <v/>
      </c>
      <c r="S88" s="20">
        <f>IF(COUNTA(A88:L88,N88:O88)=0,"",IF(T88&lt;&gt;"","Needs Data",IF(OR(H88="Won",H88="Declined",H88="Deferred"),"Closed",IF(P88="","Needs Data",IF(P88&lt;0,"1 - Past Renewal",IF(OR(R88="Overdue",R88="Due Today",R88="Stale - Schedule",AND(P88&lt;='Lists &amp; Assumptions'!$B$3,OR(R88="No Contact Date",R88="No Follow-Up Set"))),"1 - Follow Up Now",IF(P88&lt;='Lists &amp; Assumptions'!$B$4,"2 - Renewal Soon",IF(P88&lt;='Lists &amp; Assumptions'!$B$3,"3 - In Window","4 - Future"))))))))</f>
        <v/>
      </c>
      <c r="T88" s="21">
        <f>IF(COUNTA(A88:L88,N88:O88)=0,"",IF(A88="","Missing opportunity ID",IF(COUNTIF($A$6:$A$125,A88)&gt;1,"Duplicate ID",IF(B88="","Missing account",IF(C88="","Missing owner",IF(D88="","Missing renewal date",IF(E88="","Missing existing policy type",IF(F88="","Missing candidate product",IF(E88=F88,"Candidate matches existing",IF(G88="","Missing opportunity source",IF(H88="","Missing stage",IF(AND(OR(K88&lt;&gt;"",L88&lt;&gt;""),OR(K88="",L88="")),"Complete both estimate fields",IF(AND(OR(H88="Won",H88="Declined",H88="Deferred"),O88=""),"Missing closed date",IF(AND(NOT(OR(H88="Won",H88="Declined",H88="Deferred")),O88&lt;&gt;""),"Closed date on open item",IF(AND(I88&lt;&gt;"",J88&lt;&gt;"",J88&lt;I88),"Follow-up before last contact","")))))))))))))))</f>
        <v/>
      </c>
    </row>
    <row r="89" ht="22" customHeight="1">
      <c r="A89" s="14" t="n"/>
      <c r="B89" s="15" t="n"/>
      <c r="C89" s="14" t="n"/>
      <c r="D89" s="16" t="n"/>
      <c r="E89" s="15" t="n"/>
      <c r="F89" s="15" t="n"/>
      <c r="G89" s="14" t="n"/>
      <c r="H89" s="14" t="n"/>
      <c r="I89" s="16" t="n"/>
      <c r="J89" s="16" t="n"/>
      <c r="K89" s="17" t="n"/>
      <c r="L89" s="18" t="n"/>
      <c r="M89" s="19">
        <f>IF(OR(K89="",L89=""),"",IFERROR(K89*L89,""))</f>
        <v/>
      </c>
      <c r="N89" s="15" t="n"/>
      <c r="O89" s="16" t="n"/>
      <c r="P89" s="10">
        <f>IF(D89="","",D89-'Lists &amp; Assumptions'!$B$2)</f>
        <v/>
      </c>
      <c r="Q89" s="20">
        <f>IF(D89="","",IF(OR(H89="Won",H89="Declined",H89="Deferred"),"Closed",IF(P89&lt;0,"Past Renewal",IF(P89&lt;='Lists &amp; Assumptions'!$B$3,"In Window","Future"))))</f>
        <v/>
      </c>
      <c r="R89" s="20">
        <f>IF(COUNTA(A89:L89,N89:O89)=0,"",IF(OR(H89="Won",H89="Declined",H89="Deferred"),"Closed",IF(J89&lt;&gt;"",IF(J89&lt;'Lists &amp; Assumptions'!$B$2,"Overdue",IF(J89='Lists &amp; Assumptions'!$B$2,"Due Today","Scheduled")),IF(I89="","No Contact Date",IF('Lists &amp; Assumptions'!$B$2-I89&gt;='Lists &amp; Assumptions'!$B$5,"Stale - Schedule","No Follow-Up Set")))))</f>
        <v/>
      </c>
      <c r="S89" s="20">
        <f>IF(COUNTA(A89:L89,N89:O89)=0,"",IF(T89&lt;&gt;"","Needs Data",IF(OR(H89="Won",H89="Declined",H89="Deferred"),"Closed",IF(P89="","Needs Data",IF(P89&lt;0,"1 - Past Renewal",IF(OR(R89="Overdue",R89="Due Today",R89="Stale - Schedule",AND(P89&lt;='Lists &amp; Assumptions'!$B$3,OR(R89="No Contact Date",R89="No Follow-Up Set"))),"1 - Follow Up Now",IF(P89&lt;='Lists &amp; Assumptions'!$B$4,"2 - Renewal Soon",IF(P89&lt;='Lists &amp; Assumptions'!$B$3,"3 - In Window","4 - Future"))))))))</f>
        <v/>
      </c>
      <c r="T89" s="21">
        <f>IF(COUNTA(A89:L89,N89:O89)=0,"",IF(A89="","Missing opportunity ID",IF(COUNTIF($A$6:$A$125,A89)&gt;1,"Duplicate ID",IF(B89="","Missing account",IF(C89="","Missing owner",IF(D89="","Missing renewal date",IF(E89="","Missing existing policy type",IF(F89="","Missing candidate product",IF(E89=F89,"Candidate matches existing",IF(G89="","Missing opportunity source",IF(H89="","Missing stage",IF(AND(OR(K89&lt;&gt;"",L89&lt;&gt;""),OR(K89="",L89="")),"Complete both estimate fields",IF(AND(OR(H89="Won",H89="Declined",H89="Deferred"),O89=""),"Missing closed date",IF(AND(NOT(OR(H89="Won",H89="Declined",H89="Deferred")),O89&lt;&gt;""),"Closed date on open item",IF(AND(I89&lt;&gt;"",J89&lt;&gt;"",J89&lt;I89),"Follow-up before last contact","")))))))))))))))</f>
        <v/>
      </c>
    </row>
    <row r="90" ht="22" customHeight="1">
      <c r="A90" s="14" t="n"/>
      <c r="B90" s="15" t="n"/>
      <c r="C90" s="14" t="n"/>
      <c r="D90" s="16" t="n"/>
      <c r="E90" s="15" t="n"/>
      <c r="F90" s="15" t="n"/>
      <c r="G90" s="14" t="n"/>
      <c r="H90" s="14" t="n"/>
      <c r="I90" s="16" t="n"/>
      <c r="J90" s="16" t="n"/>
      <c r="K90" s="17" t="n"/>
      <c r="L90" s="18" t="n"/>
      <c r="M90" s="19">
        <f>IF(OR(K90="",L90=""),"",IFERROR(K90*L90,""))</f>
        <v/>
      </c>
      <c r="N90" s="15" t="n"/>
      <c r="O90" s="16" t="n"/>
      <c r="P90" s="10">
        <f>IF(D90="","",D90-'Lists &amp; Assumptions'!$B$2)</f>
        <v/>
      </c>
      <c r="Q90" s="20">
        <f>IF(D90="","",IF(OR(H90="Won",H90="Declined",H90="Deferred"),"Closed",IF(P90&lt;0,"Past Renewal",IF(P90&lt;='Lists &amp; Assumptions'!$B$3,"In Window","Future"))))</f>
        <v/>
      </c>
      <c r="R90" s="20">
        <f>IF(COUNTA(A90:L90,N90:O90)=0,"",IF(OR(H90="Won",H90="Declined",H90="Deferred"),"Closed",IF(J90&lt;&gt;"",IF(J90&lt;'Lists &amp; Assumptions'!$B$2,"Overdue",IF(J90='Lists &amp; Assumptions'!$B$2,"Due Today","Scheduled")),IF(I90="","No Contact Date",IF('Lists &amp; Assumptions'!$B$2-I90&gt;='Lists &amp; Assumptions'!$B$5,"Stale - Schedule","No Follow-Up Set")))))</f>
        <v/>
      </c>
      <c r="S90" s="20">
        <f>IF(COUNTA(A90:L90,N90:O90)=0,"",IF(T90&lt;&gt;"","Needs Data",IF(OR(H90="Won",H90="Declined",H90="Deferred"),"Closed",IF(P90="","Needs Data",IF(P90&lt;0,"1 - Past Renewal",IF(OR(R90="Overdue",R90="Due Today",R90="Stale - Schedule",AND(P90&lt;='Lists &amp; Assumptions'!$B$3,OR(R90="No Contact Date",R90="No Follow-Up Set"))),"1 - Follow Up Now",IF(P90&lt;='Lists &amp; Assumptions'!$B$4,"2 - Renewal Soon",IF(P90&lt;='Lists &amp; Assumptions'!$B$3,"3 - In Window","4 - Future"))))))))</f>
        <v/>
      </c>
      <c r="T90" s="21">
        <f>IF(COUNTA(A90:L90,N90:O90)=0,"",IF(A90="","Missing opportunity ID",IF(COUNTIF($A$6:$A$125,A90)&gt;1,"Duplicate ID",IF(B90="","Missing account",IF(C90="","Missing owner",IF(D90="","Missing renewal date",IF(E90="","Missing existing policy type",IF(F90="","Missing candidate product",IF(E90=F90,"Candidate matches existing",IF(G90="","Missing opportunity source",IF(H90="","Missing stage",IF(AND(OR(K90&lt;&gt;"",L90&lt;&gt;""),OR(K90="",L90="")),"Complete both estimate fields",IF(AND(OR(H90="Won",H90="Declined",H90="Deferred"),O90=""),"Missing closed date",IF(AND(NOT(OR(H90="Won",H90="Declined",H90="Deferred")),O90&lt;&gt;""),"Closed date on open item",IF(AND(I90&lt;&gt;"",J90&lt;&gt;"",J90&lt;I90),"Follow-up before last contact","")))))))))))))))</f>
        <v/>
      </c>
    </row>
    <row r="91" ht="22" customHeight="1">
      <c r="A91" s="14" t="n"/>
      <c r="B91" s="15" t="n"/>
      <c r="C91" s="14" t="n"/>
      <c r="D91" s="16" t="n"/>
      <c r="E91" s="15" t="n"/>
      <c r="F91" s="15" t="n"/>
      <c r="G91" s="14" t="n"/>
      <c r="H91" s="14" t="n"/>
      <c r="I91" s="16" t="n"/>
      <c r="J91" s="16" t="n"/>
      <c r="K91" s="17" t="n"/>
      <c r="L91" s="18" t="n"/>
      <c r="M91" s="19">
        <f>IF(OR(K91="",L91=""),"",IFERROR(K91*L91,""))</f>
        <v/>
      </c>
      <c r="N91" s="15" t="n"/>
      <c r="O91" s="16" t="n"/>
      <c r="P91" s="10">
        <f>IF(D91="","",D91-'Lists &amp; Assumptions'!$B$2)</f>
        <v/>
      </c>
      <c r="Q91" s="20">
        <f>IF(D91="","",IF(OR(H91="Won",H91="Declined",H91="Deferred"),"Closed",IF(P91&lt;0,"Past Renewal",IF(P91&lt;='Lists &amp; Assumptions'!$B$3,"In Window","Future"))))</f>
        <v/>
      </c>
      <c r="R91" s="20">
        <f>IF(COUNTA(A91:L91,N91:O91)=0,"",IF(OR(H91="Won",H91="Declined",H91="Deferred"),"Closed",IF(J91&lt;&gt;"",IF(J91&lt;'Lists &amp; Assumptions'!$B$2,"Overdue",IF(J91='Lists &amp; Assumptions'!$B$2,"Due Today","Scheduled")),IF(I91="","No Contact Date",IF('Lists &amp; Assumptions'!$B$2-I91&gt;='Lists &amp; Assumptions'!$B$5,"Stale - Schedule","No Follow-Up Set")))))</f>
        <v/>
      </c>
      <c r="S91" s="20">
        <f>IF(COUNTA(A91:L91,N91:O91)=0,"",IF(T91&lt;&gt;"","Needs Data",IF(OR(H91="Won",H91="Declined",H91="Deferred"),"Closed",IF(P91="","Needs Data",IF(P91&lt;0,"1 - Past Renewal",IF(OR(R91="Overdue",R91="Due Today",R91="Stale - Schedule",AND(P91&lt;='Lists &amp; Assumptions'!$B$3,OR(R91="No Contact Date",R91="No Follow-Up Set"))),"1 - Follow Up Now",IF(P91&lt;='Lists &amp; Assumptions'!$B$4,"2 - Renewal Soon",IF(P91&lt;='Lists &amp; Assumptions'!$B$3,"3 - In Window","4 - Future"))))))))</f>
        <v/>
      </c>
      <c r="T91" s="21">
        <f>IF(COUNTA(A91:L91,N91:O91)=0,"",IF(A91="","Missing opportunity ID",IF(COUNTIF($A$6:$A$125,A91)&gt;1,"Duplicate ID",IF(B91="","Missing account",IF(C91="","Missing owner",IF(D91="","Missing renewal date",IF(E91="","Missing existing policy type",IF(F91="","Missing candidate product",IF(E91=F91,"Candidate matches existing",IF(G91="","Missing opportunity source",IF(H91="","Missing stage",IF(AND(OR(K91&lt;&gt;"",L91&lt;&gt;""),OR(K91="",L91="")),"Complete both estimate fields",IF(AND(OR(H91="Won",H91="Declined",H91="Deferred"),O91=""),"Missing closed date",IF(AND(NOT(OR(H91="Won",H91="Declined",H91="Deferred")),O91&lt;&gt;""),"Closed date on open item",IF(AND(I91&lt;&gt;"",J91&lt;&gt;"",J91&lt;I91),"Follow-up before last contact","")))))))))))))))</f>
        <v/>
      </c>
    </row>
    <row r="92" ht="22" customHeight="1">
      <c r="A92" s="14" t="n"/>
      <c r="B92" s="15" t="n"/>
      <c r="C92" s="14" t="n"/>
      <c r="D92" s="16" t="n"/>
      <c r="E92" s="15" t="n"/>
      <c r="F92" s="15" t="n"/>
      <c r="G92" s="14" t="n"/>
      <c r="H92" s="14" t="n"/>
      <c r="I92" s="16" t="n"/>
      <c r="J92" s="16" t="n"/>
      <c r="K92" s="17" t="n"/>
      <c r="L92" s="18" t="n"/>
      <c r="M92" s="19">
        <f>IF(OR(K92="",L92=""),"",IFERROR(K92*L92,""))</f>
        <v/>
      </c>
      <c r="N92" s="15" t="n"/>
      <c r="O92" s="16" t="n"/>
      <c r="P92" s="10">
        <f>IF(D92="","",D92-'Lists &amp; Assumptions'!$B$2)</f>
        <v/>
      </c>
      <c r="Q92" s="20">
        <f>IF(D92="","",IF(OR(H92="Won",H92="Declined",H92="Deferred"),"Closed",IF(P92&lt;0,"Past Renewal",IF(P92&lt;='Lists &amp; Assumptions'!$B$3,"In Window","Future"))))</f>
        <v/>
      </c>
      <c r="R92" s="20">
        <f>IF(COUNTA(A92:L92,N92:O92)=0,"",IF(OR(H92="Won",H92="Declined",H92="Deferred"),"Closed",IF(J92&lt;&gt;"",IF(J92&lt;'Lists &amp; Assumptions'!$B$2,"Overdue",IF(J92='Lists &amp; Assumptions'!$B$2,"Due Today","Scheduled")),IF(I92="","No Contact Date",IF('Lists &amp; Assumptions'!$B$2-I92&gt;='Lists &amp; Assumptions'!$B$5,"Stale - Schedule","No Follow-Up Set")))))</f>
        <v/>
      </c>
      <c r="S92" s="20">
        <f>IF(COUNTA(A92:L92,N92:O92)=0,"",IF(T92&lt;&gt;"","Needs Data",IF(OR(H92="Won",H92="Declined",H92="Deferred"),"Closed",IF(P92="","Needs Data",IF(P92&lt;0,"1 - Past Renewal",IF(OR(R92="Overdue",R92="Due Today",R92="Stale - Schedule",AND(P92&lt;='Lists &amp; Assumptions'!$B$3,OR(R92="No Contact Date",R92="No Follow-Up Set"))),"1 - Follow Up Now",IF(P92&lt;='Lists &amp; Assumptions'!$B$4,"2 - Renewal Soon",IF(P92&lt;='Lists &amp; Assumptions'!$B$3,"3 - In Window","4 - Future"))))))))</f>
        <v/>
      </c>
      <c r="T92" s="21">
        <f>IF(COUNTA(A92:L92,N92:O92)=0,"",IF(A92="","Missing opportunity ID",IF(COUNTIF($A$6:$A$125,A92)&gt;1,"Duplicate ID",IF(B92="","Missing account",IF(C92="","Missing owner",IF(D92="","Missing renewal date",IF(E92="","Missing existing policy type",IF(F92="","Missing candidate product",IF(E92=F92,"Candidate matches existing",IF(G92="","Missing opportunity source",IF(H92="","Missing stage",IF(AND(OR(K92&lt;&gt;"",L92&lt;&gt;""),OR(K92="",L92="")),"Complete both estimate fields",IF(AND(OR(H92="Won",H92="Declined",H92="Deferred"),O92=""),"Missing closed date",IF(AND(NOT(OR(H92="Won",H92="Declined",H92="Deferred")),O92&lt;&gt;""),"Closed date on open item",IF(AND(I92&lt;&gt;"",J92&lt;&gt;"",J92&lt;I92),"Follow-up before last contact","")))))))))))))))</f>
        <v/>
      </c>
    </row>
    <row r="93" ht="22" customHeight="1">
      <c r="A93" s="14" t="n"/>
      <c r="B93" s="15" t="n"/>
      <c r="C93" s="14" t="n"/>
      <c r="D93" s="16" t="n"/>
      <c r="E93" s="15" t="n"/>
      <c r="F93" s="15" t="n"/>
      <c r="G93" s="14" t="n"/>
      <c r="H93" s="14" t="n"/>
      <c r="I93" s="16" t="n"/>
      <c r="J93" s="16" t="n"/>
      <c r="K93" s="17" t="n"/>
      <c r="L93" s="18" t="n"/>
      <c r="M93" s="19">
        <f>IF(OR(K93="",L93=""),"",IFERROR(K93*L93,""))</f>
        <v/>
      </c>
      <c r="N93" s="15" t="n"/>
      <c r="O93" s="16" t="n"/>
      <c r="P93" s="10">
        <f>IF(D93="","",D93-'Lists &amp; Assumptions'!$B$2)</f>
        <v/>
      </c>
      <c r="Q93" s="20">
        <f>IF(D93="","",IF(OR(H93="Won",H93="Declined",H93="Deferred"),"Closed",IF(P93&lt;0,"Past Renewal",IF(P93&lt;='Lists &amp; Assumptions'!$B$3,"In Window","Future"))))</f>
        <v/>
      </c>
      <c r="R93" s="20">
        <f>IF(COUNTA(A93:L93,N93:O93)=0,"",IF(OR(H93="Won",H93="Declined",H93="Deferred"),"Closed",IF(J93&lt;&gt;"",IF(J93&lt;'Lists &amp; Assumptions'!$B$2,"Overdue",IF(J93='Lists &amp; Assumptions'!$B$2,"Due Today","Scheduled")),IF(I93="","No Contact Date",IF('Lists &amp; Assumptions'!$B$2-I93&gt;='Lists &amp; Assumptions'!$B$5,"Stale - Schedule","No Follow-Up Set")))))</f>
        <v/>
      </c>
      <c r="S93" s="20">
        <f>IF(COUNTA(A93:L93,N93:O93)=0,"",IF(T93&lt;&gt;"","Needs Data",IF(OR(H93="Won",H93="Declined",H93="Deferred"),"Closed",IF(P93="","Needs Data",IF(P93&lt;0,"1 - Past Renewal",IF(OR(R93="Overdue",R93="Due Today",R93="Stale - Schedule",AND(P93&lt;='Lists &amp; Assumptions'!$B$3,OR(R93="No Contact Date",R93="No Follow-Up Set"))),"1 - Follow Up Now",IF(P93&lt;='Lists &amp; Assumptions'!$B$4,"2 - Renewal Soon",IF(P93&lt;='Lists &amp; Assumptions'!$B$3,"3 - In Window","4 - Future"))))))))</f>
        <v/>
      </c>
      <c r="T93" s="21">
        <f>IF(COUNTA(A93:L93,N93:O93)=0,"",IF(A93="","Missing opportunity ID",IF(COUNTIF($A$6:$A$125,A93)&gt;1,"Duplicate ID",IF(B93="","Missing account",IF(C93="","Missing owner",IF(D93="","Missing renewal date",IF(E93="","Missing existing policy type",IF(F93="","Missing candidate product",IF(E93=F93,"Candidate matches existing",IF(G93="","Missing opportunity source",IF(H93="","Missing stage",IF(AND(OR(K93&lt;&gt;"",L93&lt;&gt;""),OR(K93="",L93="")),"Complete both estimate fields",IF(AND(OR(H93="Won",H93="Declined",H93="Deferred"),O93=""),"Missing closed date",IF(AND(NOT(OR(H93="Won",H93="Declined",H93="Deferred")),O93&lt;&gt;""),"Closed date on open item",IF(AND(I93&lt;&gt;"",J93&lt;&gt;"",J93&lt;I93),"Follow-up before last contact","")))))))))))))))</f>
        <v/>
      </c>
    </row>
    <row r="94" ht="22" customHeight="1">
      <c r="A94" s="14" t="n"/>
      <c r="B94" s="15" t="n"/>
      <c r="C94" s="14" t="n"/>
      <c r="D94" s="16" t="n"/>
      <c r="E94" s="15" t="n"/>
      <c r="F94" s="15" t="n"/>
      <c r="G94" s="14" t="n"/>
      <c r="H94" s="14" t="n"/>
      <c r="I94" s="16" t="n"/>
      <c r="J94" s="16" t="n"/>
      <c r="K94" s="17" t="n"/>
      <c r="L94" s="18" t="n"/>
      <c r="M94" s="19">
        <f>IF(OR(K94="",L94=""),"",IFERROR(K94*L94,""))</f>
        <v/>
      </c>
      <c r="N94" s="15" t="n"/>
      <c r="O94" s="16" t="n"/>
      <c r="P94" s="10">
        <f>IF(D94="","",D94-'Lists &amp; Assumptions'!$B$2)</f>
        <v/>
      </c>
      <c r="Q94" s="20">
        <f>IF(D94="","",IF(OR(H94="Won",H94="Declined",H94="Deferred"),"Closed",IF(P94&lt;0,"Past Renewal",IF(P94&lt;='Lists &amp; Assumptions'!$B$3,"In Window","Future"))))</f>
        <v/>
      </c>
      <c r="R94" s="20">
        <f>IF(COUNTA(A94:L94,N94:O94)=0,"",IF(OR(H94="Won",H94="Declined",H94="Deferred"),"Closed",IF(J94&lt;&gt;"",IF(J94&lt;'Lists &amp; Assumptions'!$B$2,"Overdue",IF(J94='Lists &amp; Assumptions'!$B$2,"Due Today","Scheduled")),IF(I94="","No Contact Date",IF('Lists &amp; Assumptions'!$B$2-I94&gt;='Lists &amp; Assumptions'!$B$5,"Stale - Schedule","No Follow-Up Set")))))</f>
        <v/>
      </c>
      <c r="S94" s="20">
        <f>IF(COUNTA(A94:L94,N94:O94)=0,"",IF(T94&lt;&gt;"","Needs Data",IF(OR(H94="Won",H94="Declined",H94="Deferred"),"Closed",IF(P94="","Needs Data",IF(P94&lt;0,"1 - Past Renewal",IF(OR(R94="Overdue",R94="Due Today",R94="Stale - Schedule",AND(P94&lt;='Lists &amp; Assumptions'!$B$3,OR(R94="No Contact Date",R94="No Follow-Up Set"))),"1 - Follow Up Now",IF(P94&lt;='Lists &amp; Assumptions'!$B$4,"2 - Renewal Soon",IF(P94&lt;='Lists &amp; Assumptions'!$B$3,"3 - In Window","4 - Future"))))))))</f>
        <v/>
      </c>
      <c r="T94" s="21">
        <f>IF(COUNTA(A94:L94,N94:O94)=0,"",IF(A94="","Missing opportunity ID",IF(COUNTIF($A$6:$A$125,A94)&gt;1,"Duplicate ID",IF(B94="","Missing account",IF(C94="","Missing owner",IF(D94="","Missing renewal date",IF(E94="","Missing existing policy type",IF(F94="","Missing candidate product",IF(E94=F94,"Candidate matches existing",IF(G94="","Missing opportunity source",IF(H94="","Missing stage",IF(AND(OR(K94&lt;&gt;"",L94&lt;&gt;""),OR(K94="",L94="")),"Complete both estimate fields",IF(AND(OR(H94="Won",H94="Declined",H94="Deferred"),O94=""),"Missing closed date",IF(AND(NOT(OR(H94="Won",H94="Declined",H94="Deferred")),O94&lt;&gt;""),"Closed date on open item",IF(AND(I94&lt;&gt;"",J94&lt;&gt;"",J94&lt;I94),"Follow-up before last contact","")))))))))))))))</f>
        <v/>
      </c>
    </row>
    <row r="95" ht="22" customHeight="1">
      <c r="A95" s="14" t="n"/>
      <c r="B95" s="15" t="n"/>
      <c r="C95" s="14" t="n"/>
      <c r="D95" s="16" t="n"/>
      <c r="E95" s="15" t="n"/>
      <c r="F95" s="15" t="n"/>
      <c r="G95" s="14" t="n"/>
      <c r="H95" s="14" t="n"/>
      <c r="I95" s="16" t="n"/>
      <c r="J95" s="16" t="n"/>
      <c r="K95" s="17" t="n"/>
      <c r="L95" s="18" t="n"/>
      <c r="M95" s="19">
        <f>IF(OR(K95="",L95=""),"",IFERROR(K95*L95,""))</f>
        <v/>
      </c>
      <c r="N95" s="15" t="n"/>
      <c r="O95" s="16" t="n"/>
      <c r="P95" s="10">
        <f>IF(D95="","",D95-'Lists &amp; Assumptions'!$B$2)</f>
        <v/>
      </c>
      <c r="Q95" s="20">
        <f>IF(D95="","",IF(OR(H95="Won",H95="Declined",H95="Deferred"),"Closed",IF(P95&lt;0,"Past Renewal",IF(P95&lt;='Lists &amp; Assumptions'!$B$3,"In Window","Future"))))</f>
        <v/>
      </c>
      <c r="R95" s="20">
        <f>IF(COUNTA(A95:L95,N95:O95)=0,"",IF(OR(H95="Won",H95="Declined",H95="Deferred"),"Closed",IF(J95&lt;&gt;"",IF(J95&lt;'Lists &amp; Assumptions'!$B$2,"Overdue",IF(J95='Lists &amp; Assumptions'!$B$2,"Due Today","Scheduled")),IF(I95="","No Contact Date",IF('Lists &amp; Assumptions'!$B$2-I95&gt;='Lists &amp; Assumptions'!$B$5,"Stale - Schedule","No Follow-Up Set")))))</f>
        <v/>
      </c>
      <c r="S95" s="20">
        <f>IF(COUNTA(A95:L95,N95:O95)=0,"",IF(T95&lt;&gt;"","Needs Data",IF(OR(H95="Won",H95="Declined",H95="Deferred"),"Closed",IF(P95="","Needs Data",IF(P95&lt;0,"1 - Past Renewal",IF(OR(R95="Overdue",R95="Due Today",R95="Stale - Schedule",AND(P95&lt;='Lists &amp; Assumptions'!$B$3,OR(R95="No Contact Date",R95="No Follow-Up Set"))),"1 - Follow Up Now",IF(P95&lt;='Lists &amp; Assumptions'!$B$4,"2 - Renewal Soon",IF(P95&lt;='Lists &amp; Assumptions'!$B$3,"3 - In Window","4 - Future"))))))))</f>
        <v/>
      </c>
      <c r="T95" s="21">
        <f>IF(COUNTA(A95:L95,N95:O95)=0,"",IF(A95="","Missing opportunity ID",IF(COUNTIF($A$6:$A$125,A95)&gt;1,"Duplicate ID",IF(B95="","Missing account",IF(C95="","Missing owner",IF(D95="","Missing renewal date",IF(E95="","Missing existing policy type",IF(F95="","Missing candidate product",IF(E95=F95,"Candidate matches existing",IF(G95="","Missing opportunity source",IF(H95="","Missing stage",IF(AND(OR(K95&lt;&gt;"",L95&lt;&gt;""),OR(K95="",L95="")),"Complete both estimate fields",IF(AND(OR(H95="Won",H95="Declined",H95="Deferred"),O95=""),"Missing closed date",IF(AND(NOT(OR(H95="Won",H95="Declined",H95="Deferred")),O95&lt;&gt;""),"Closed date on open item",IF(AND(I95&lt;&gt;"",J95&lt;&gt;"",J95&lt;I95),"Follow-up before last contact","")))))))))))))))</f>
        <v/>
      </c>
    </row>
    <row r="96" ht="22" customHeight="1">
      <c r="A96" s="14" t="n"/>
      <c r="B96" s="15" t="n"/>
      <c r="C96" s="14" t="n"/>
      <c r="D96" s="16" t="n"/>
      <c r="E96" s="15" t="n"/>
      <c r="F96" s="15" t="n"/>
      <c r="G96" s="14" t="n"/>
      <c r="H96" s="14" t="n"/>
      <c r="I96" s="16" t="n"/>
      <c r="J96" s="16" t="n"/>
      <c r="K96" s="17" t="n"/>
      <c r="L96" s="18" t="n"/>
      <c r="M96" s="19">
        <f>IF(OR(K96="",L96=""),"",IFERROR(K96*L96,""))</f>
        <v/>
      </c>
      <c r="N96" s="15" t="n"/>
      <c r="O96" s="16" t="n"/>
      <c r="P96" s="10">
        <f>IF(D96="","",D96-'Lists &amp; Assumptions'!$B$2)</f>
        <v/>
      </c>
      <c r="Q96" s="20">
        <f>IF(D96="","",IF(OR(H96="Won",H96="Declined",H96="Deferred"),"Closed",IF(P96&lt;0,"Past Renewal",IF(P96&lt;='Lists &amp; Assumptions'!$B$3,"In Window","Future"))))</f>
        <v/>
      </c>
      <c r="R96" s="20">
        <f>IF(COUNTA(A96:L96,N96:O96)=0,"",IF(OR(H96="Won",H96="Declined",H96="Deferred"),"Closed",IF(J96&lt;&gt;"",IF(J96&lt;'Lists &amp; Assumptions'!$B$2,"Overdue",IF(J96='Lists &amp; Assumptions'!$B$2,"Due Today","Scheduled")),IF(I96="","No Contact Date",IF('Lists &amp; Assumptions'!$B$2-I96&gt;='Lists &amp; Assumptions'!$B$5,"Stale - Schedule","No Follow-Up Set")))))</f>
        <v/>
      </c>
      <c r="S96" s="20">
        <f>IF(COUNTA(A96:L96,N96:O96)=0,"",IF(T96&lt;&gt;"","Needs Data",IF(OR(H96="Won",H96="Declined",H96="Deferred"),"Closed",IF(P96="","Needs Data",IF(P96&lt;0,"1 - Past Renewal",IF(OR(R96="Overdue",R96="Due Today",R96="Stale - Schedule",AND(P96&lt;='Lists &amp; Assumptions'!$B$3,OR(R96="No Contact Date",R96="No Follow-Up Set"))),"1 - Follow Up Now",IF(P96&lt;='Lists &amp; Assumptions'!$B$4,"2 - Renewal Soon",IF(P96&lt;='Lists &amp; Assumptions'!$B$3,"3 - In Window","4 - Future"))))))))</f>
        <v/>
      </c>
      <c r="T96" s="21">
        <f>IF(COUNTA(A96:L96,N96:O96)=0,"",IF(A96="","Missing opportunity ID",IF(COUNTIF($A$6:$A$125,A96)&gt;1,"Duplicate ID",IF(B96="","Missing account",IF(C96="","Missing owner",IF(D96="","Missing renewal date",IF(E96="","Missing existing policy type",IF(F96="","Missing candidate product",IF(E96=F96,"Candidate matches existing",IF(G96="","Missing opportunity source",IF(H96="","Missing stage",IF(AND(OR(K96&lt;&gt;"",L96&lt;&gt;""),OR(K96="",L96="")),"Complete both estimate fields",IF(AND(OR(H96="Won",H96="Declined",H96="Deferred"),O96=""),"Missing closed date",IF(AND(NOT(OR(H96="Won",H96="Declined",H96="Deferred")),O96&lt;&gt;""),"Closed date on open item",IF(AND(I96&lt;&gt;"",J96&lt;&gt;"",J96&lt;I96),"Follow-up before last contact","")))))))))))))))</f>
        <v/>
      </c>
    </row>
    <row r="97" ht="22" customHeight="1">
      <c r="A97" s="14" t="n"/>
      <c r="B97" s="15" t="n"/>
      <c r="C97" s="14" t="n"/>
      <c r="D97" s="16" t="n"/>
      <c r="E97" s="15" t="n"/>
      <c r="F97" s="15" t="n"/>
      <c r="G97" s="14" t="n"/>
      <c r="H97" s="14" t="n"/>
      <c r="I97" s="16" t="n"/>
      <c r="J97" s="16" t="n"/>
      <c r="K97" s="17" t="n"/>
      <c r="L97" s="18" t="n"/>
      <c r="M97" s="19">
        <f>IF(OR(K97="",L97=""),"",IFERROR(K97*L97,""))</f>
        <v/>
      </c>
      <c r="N97" s="15" t="n"/>
      <c r="O97" s="16" t="n"/>
      <c r="P97" s="10">
        <f>IF(D97="","",D97-'Lists &amp; Assumptions'!$B$2)</f>
        <v/>
      </c>
      <c r="Q97" s="20">
        <f>IF(D97="","",IF(OR(H97="Won",H97="Declined",H97="Deferred"),"Closed",IF(P97&lt;0,"Past Renewal",IF(P97&lt;='Lists &amp; Assumptions'!$B$3,"In Window","Future"))))</f>
        <v/>
      </c>
      <c r="R97" s="20">
        <f>IF(COUNTA(A97:L97,N97:O97)=0,"",IF(OR(H97="Won",H97="Declined",H97="Deferred"),"Closed",IF(J97&lt;&gt;"",IF(J97&lt;'Lists &amp; Assumptions'!$B$2,"Overdue",IF(J97='Lists &amp; Assumptions'!$B$2,"Due Today","Scheduled")),IF(I97="","No Contact Date",IF('Lists &amp; Assumptions'!$B$2-I97&gt;='Lists &amp; Assumptions'!$B$5,"Stale - Schedule","No Follow-Up Set")))))</f>
        <v/>
      </c>
      <c r="S97" s="20">
        <f>IF(COUNTA(A97:L97,N97:O97)=0,"",IF(T97&lt;&gt;"","Needs Data",IF(OR(H97="Won",H97="Declined",H97="Deferred"),"Closed",IF(P97="","Needs Data",IF(P97&lt;0,"1 - Past Renewal",IF(OR(R97="Overdue",R97="Due Today",R97="Stale - Schedule",AND(P97&lt;='Lists &amp; Assumptions'!$B$3,OR(R97="No Contact Date",R97="No Follow-Up Set"))),"1 - Follow Up Now",IF(P97&lt;='Lists &amp; Assumptions'!$B$4,"2 - Renewal Soon",IF(P97&lt;='Lists &amp; Assumptions'!$B$3,"3 - In Window","4 - Future"))))))))</f>
        <v/>
      </c>
      <c r="T97" s="21">
        <f>IF(COUNTA(A97:L97,N97:O97)=0,"",IF(A97="","Missing opportunity ID",IF(COUNTIF($A$6:$A$125,A97)&gt;1,"Duplicate ID",IF(B97="","Missing account",IF(C97="","Missing owner",IF(D97="","Missing renewal date",IF(E97="","Missing existing policy type",IF(F97="","Missing candidate product",IF(E97=F97,"Candidate matches existing",IF(G97="","Missing opportunity source",IF(H97="","Missing stage",IF(AND(OR(K97&lt;&gt;"",L97&lt;&gt;""),OR(K97="",L97="")),"Complete both estimate fields",IF(AND(OR(H97="Won",H97="Declined",H97="Deferred"),O97=""),"Missing closed date",IF(AND(NOT(OR(H97="Won",H97="Declined",H97="Deferred")),O97&lt;&gt;""),"Closed date on open item",IF(AND(I97&lt;&gt;"",J97&lt;&gt;"",J97&lt;I97),"Follow-up before last contact","")))))))))))))))</f>
        <v/>
      </c>
    </row>
    <row r="98" ht="22" customHeight="1">
      <c r="A98" s="14" t="n"/>
      <c r="B98" s="15" t="n"/>
      <c r="C98" s="14" t="n"/>
      <c r="D98" s="16" t="n"/>
      <c r="E98" s="15" t="n"/>
      <c r="F98" s="15" t="n"/>
      <c r="G98" s="14" t="n"/>
      <c r="H98" s="14" t="n"/>
      <c r="I98" s="16" t="n"/>
      <c r="J98" s="16" t="n"/>
      <c r="K98" s="17" t="n"/>
      <c r="L98" s="18" t="n"/>
      <c r="M98" s="19">
        <f>IF(OR(K98="",L98=""),"",IFERROR(K98*L98,""))</f>
        <v/>
      </c>
      <c r="N98" s="15" t="n"/>
      <c r="O98" s="16" t="n"/>
      <c r="P98" s="10">
        <f>IF(D98="","",D98-'Lists &amp; Assumptions'!$B$2)</f>
        <v/>
      </c>
      <c r="Q98" s="20">
        <f>IF(D98="","",IF(OR(H98="Won",H98="Declined",H98="Deferred"),"Closed",IF(P98&lt;0,"Past Renewal",IF(P98&lt;='Lists &amp; Assumptions'!$B$3,"In Window","Future"))))</f>
        <v/>
      </c>
      <c r="R98" s="20">
        <f>IF(COUNTA(A98:L98,N98:O98)=0,"",IF(OR(H98="Won",H98="Declined",H98="Deferred"),"Closed",IF(J98&lt;&gt;"",IF(J98&lt;'Lists &amp; Assumptions'!$B$2,"Overdue",IF(J98='Lists &amp; Assumptions'!$B$2,"Due Today","Scheduled")),IF(I98="","No Contact Date",IF('Lists &amp; Assumptions'!$B$2-I98&gt;='Lists &amp; Assumptions'!$B$5,"Stale - Schedule","No Follow-Up Set")))))</f>
        <v/>
      </c>
      <c r="S98" s="20">
        <f>IF(COUNTA(A98:L98,N98:O98)=0,"",IF(T98&lt;&gt;"","Needs Data",IF(OR(H98="Won",H98="Declined",H98="Deferred"),"Closed",IF(P98="","Needs Data",IF(P98&lt;0,"1 - Past Renewal",IF(OR(R98="Overdue",R98="Due Today",R98="Stale - Schedule",AND(P98&lt;='Lists &amp; Assumptions'!$B$3,OR(R98="No Contact Date",R98="No Follow-Up Set"))),"1 - Follow Up Now",IF(P98&lt;='Lists &amp; Assumptions'!$B$4,"2 - Renewal Soon",IF(P98&lt;='Lists &amp; Assumptions'!$B$3,"3 - In Window","4 - Future"))))))))</f>
        <v/>
      </c>
      <c r="T98" s="21">
        <f>IF(COUNTA(A98:L98,N98:O98)=0,"",IF(A98="","Missing opportunity ID",IF(COUNTIF($A$6:$A$125,A98)&gt;1,"Duplicate ID",IF(B98="","Missing account",IF(C98="","Missing owner",IF(D98="","Missing renewal date",IF(E98="","Missing existing policy type",IF(F98="","Missing candidate product",IF(E98=F98,"Candidate matches existing",IF(G98="","Missing opportunity source",IF(H98="","Missing stage",IF(AND(OR(K98&lt;&gt;"",L98&lt;&gt;""),OR(K98="",L98="")),"Complete both estimate fields",IF(AND(OR(H98="Won",H98="Declined",H98="Deferred"),O98=""),"Missing closed date",IF(AND(NOT(OR(H98="Won",H98="Declined",H98="Deferred")),O98&lt;&gt;""),"Closed date on open item",IF(AND(I98&lt;&gt;"",J98&lt;&gt;"",J98&lt;I98),"Follow-up before last contact","")))))))))))))))</f>
        <v/>
      </c>
    </row>
    <row r="99" ht="22" customHeight="1">
      <c r="A99" s="14" t="n"/>
      <c r="B99" s="15" t="n"/>
      <c r="C99" s="14" t="n"/>
      <c r="D99" s="16" t="n"/>
      <c r="E99" s="15" t="n"/>
      <c r="F99" s="15" t="n"/>
      <c r="G99" s="14" t="n"/>
      <c r="H99" s="14" t="n"/>
      <c r="I99" s="16" t="n"/>
      <c r="J99" s="16" t="n"/>
      <c r="K99" s="17" t="n"/>
      <c r="L99" s="18" t="n"/>
      <c r="M99" s="19">
        <f>IF(OR(K99="",L99=""),"",IFERROR(K99*L99,""))</f>
        <v/>
      </c>
      <c r="N99" s="15" t="n"/>
      <c r="O99" s="16" t="n"/>
      <c r="P99" s="10">
        <f>IF(D99="","",D99-'Lists &amp; Assumptions'!$B$2)</f>
        <v/>
      </c>
      <c r="Q99" s="20">
        <f>IF(D99="","",IF(OR(H99="Won",H99="Declined",H99="Deferred"),"Closed",IF(P99&lt;0,"Past Renewal",IF(P99&lt;='Lists &amp; Assumptions'!$B$3,"In Window","Future"))))</f>
        <v/>
      </c>
      <c r="R99" s="20">
        <f>IF(COUNTA(A99:L99,N99:O99)=0,"",IF(OR(H99="Won",H99="Declined",H99="Deferred"),"Closed",IF(J99&lt;&gt;"",IF(J99&lt;'Lists &amp; Assumptions'!$B$2,"Overdue",IF(J99='Lists &amp; Assumptions'!$B$2,"Due Today","Scheduled")),IF(I99="","No Contact Date",IF('Lists &amp; Assumptions'!$B$2-I99&gt;='Lists &amp; Assumptions'!$B$5,"Stale - Schedule","No Follow-Up Set")))))</f>
        <v/>
      </c>
      <c r="S99" s="20">
        <f>IF(COUNTA(A99:L99,N99:O99)=0,"",IF(T99&lt;&gt;"","Needs Data",IF(OR(H99="Won",H99="Declined",H99="Deferred"),"Closed",IF(P99="","Needs Data",IF(P99&lt;0,"1 - Past Renewal",IF(OR(R99="Overdue",R99="Due Today",R99="Stale - Schedule",AND(P99&lt;='Lists &amp; Assumptions'!$B$3,OR(R99="No Contact Date",R99="No Follow-Up Set"))),"1 - Follow Up Now",IF(P99&lt;='Lists &amp; Assumptions'!$B$4,"2 - Renewal Soon",IF(P99&lt;='Lists &amp; Assumptions'!$B$3,"3 - In Window","4 - Future"))))))))</f>
        <v/>
      </c>
      <c r="T99" s="21">
        <f>IF(COUNTA(A99:L99,N99:O99)=0,"",IF(A99="","Missing opportunity ID",IF(COUNTIF($A$6:$A$125,A99)&gt;1,"Duplicate ID",IF(B99="","Missing account",IF(C99="","Missing owner",IF(D99="","Missing renewal date",IF(E99="","Missing existing policy type",IF(F99="","Missing candidate product",IF(E99=F99,"Candidate matches existing",IF(G99="","Missing opportunity source",IF(H99="","Missing stage",IF(AND(OR(K99&lt;&gt;"",L99&lt;&gt;""),OR(K99="",L99="")),"Complete both estimate fields",IF(AND(OR(H99="Won",H99="Declined",H99="Deferred"),O99=""),"Missing closed date",IF(AND(NOT(OR(H99="Won",H99="Declined",H99="Deferred")),O99&lt;&gt;""),"Closed date on open item",IF(AND(I99&lt;&gt;"",J99&lt;&gt;"",J99&lt;I99),"Follow-up before last contact","")))))))))))))))</f>
        <v/>
      </c>
    </row>
    <row r="100" ht="22" customHeight="1">
      <c r="A100" s="14" t="n"/>
      <c r="B100" s="15" t="n"/>
      <c r="C100" s="14" t="n"/>
      <c r="D100" s="16" t="n"/>
      <c r="E100" s="15" t="n"/>
      <c r="F100" s="15" t="n"/>
      <c r="G100" s="14" t="n"/>
      <c r="H100" s="14" t="n"/>
      <c r="I100" s="16" t="n"/>
      <c r="J100" s="16" t="n"/>
      <c r="K100" s="17" t="n"/>
      <c r="L100" s="18" t="n"/>
      <c r="M100" s="19">
        <f>IF(OR(K100="",L100=""),"",IFERROR(K100*L100,""))</f>
        <v/>
      </c>
      <c r="N100" s="15" t="n"/>
      <c r="O100" s="16" t="n"/>
      <c r="P100" s="10">
        <f>IF(D100="","",D100-'Lists &amp; Assumptions'!$B$2)</f>
        <v/>
      </c>
      <c r="Q100" s="20">
        <f>IF(D100="","",IF(OR(H100="Won",H100="Declined",H100="Deferred"),"Closed",IF(P100&lt;0,"Past Renewal",IF(P100&lt;='Lists &amp; Assumptions'!$B$3,"In Window","Future"))))</f>
        <v/>
      </c>
      <c r="R100" s="20">
        <f>IF(COUNTA(A100:L100,N100:O100)=0,"",IF(OR(H100="Won",H100="Declined",H100="Deferred"),"Closed",IF(J100&lt;&gt;"",IF(J100&lt;'Lists &amp; Assumptions'!$B$2,"Overdue",IF(J100='Lists &amp; Assumptions'!$B$2,"Due Today","Scheduled")),IF(I100="","No Contact Date",IF('Lists &amp; Assumptions'!$B$2-I100&gt;='Lists &amp; Assumptions'!$B$5,"Stale - Schedule","No Follow-Up Set")))))</f>
        <v/>
      </c>
      <c r="S100" s="20">
        <f>IF(COUNTA(A100:L100,N100:O100)=0,"",IF(T100&lt;&gt;"","Needs Data",IF(OR(H100="Won",H100="Declined",H100="Deferred"),"Closed",IF(P100="","Needs Data",IF(P100&lt;0,"1 - Past Renewal",IF(OR(R100="Overdue",R100="Due Today",R100="Stale - Schedule",AND(P100&lt;='Lists &amp; Assumptions'!$B$3,OR(R100="No Contact Date",R100="No Follow-Up Set"))),"1 - Follow Up Now",IF(P100&lt;='Lists &amp; Assumptions'!$B$4,"2 - Renewal Soon",IF(P100&lt;='Lists &amp; Assumptions'!$B$3,"3 - In Window","4 - Future"))))))))</f>
        <v/>
      </c>
      <c r="T100" s="21">
        <f>IF(COUNTA(A100:L100,N100:O100)=0,"",IF(A100="","Missing opportunity ID",IF(COUNTIF($A$6:$A$125,A100)&gt;1,"Duplicate ID",IF(B100="","Missing account",IF(C100="","Missing owner",IF(D100="","Missing renewal date",IF(E100="","Missing existing policy type",IF(F100="","Missing candidate product",IF(E100=F100,"Candidate matches existing",IF(G100="","Missing opportunity source",IF(H100="","Missing stage",IF(AND(OR(K100&lt;&gt;"",L100&lt;&gt;""),OR(K100="",L100="")),"Complete both estimate fields",IF(AND(OR(H100="Won",H100="Declined",H100="Deferred"),O100=""),"Missing closed date",IF(AND(NOT(OR(H100="Won",H100="Declined",H100="Deferred")),O100&lt;&gt;""),"Closed date on open item",IF(AND(I100&lt;&gt;"",J100&lt;&gt;"",J100&lt;I100),"Follow-up before last contact","")))))))))))))))</f>
        <v/>
      </c>
    </row>
    <row r="101" ht="22" customHeight="1">
      <c r="A101" s="14" t="n"/>
      <c r="B101" s="15" t="n"/>
      <c r="C101" s="14" t="n"/>
      <c r="D101" s="16" t="n"/>
      <c r="E101" s="15" t="n"/>
      <c r="F101" s="15" t="n"/>
      <c r="G101" s="14" t="n"/>
      <c r="H101" s="14" t="n"/>
      <c r="I101" s="16" t="n"/>
      <c r="J101" s="16" t="n"/>
      <c r="K101" s="17" t="n"/>
      <c r="L101" s="18" t="n"/>
      <c r="M101" s="19">
        <f>IF(OR(K101="",L101=""),"",IFERROR(K101*L101,""))</f>
        <v/>
      </c>
      <c r="N101" s="15" t="n"/>
      <c r="O101" s="16" t="n"/>
      <c r="P101" s="10">
        <f>IF(D101="","",D101-'Lists &amp; Assumptions'!$B$2)</f>
        <v/>
      </c>
      <c r="Q101" s="20">
        <f>IF(D101="","",IF(OR(H101="Won",H101="Declined",H101="Deferred"),"Closed",IF(P101&lt;0,"Past Renewal",IF(P101&lt;='Lists &amp; Assumptions'!$B$3,"In Window","Future"))))</f>
        <v/>
      </c>
      <c r="R101" s="20">
        <f>IF(COUNTA(A101:L101,N101:O101)=0,"",IF(OR(H101="Won",H101="Declined",H101="Deferred"),"Closed",IF(J101&lt;&gt;"",IF(J101&lt;'Lists &amp; Assumptions'!$B$2,"Overdue",IF(J101='Lists &amp; Assumptions'!$B$2,"Due Today","Scheduled")),IF(I101="","No Contact Date",IF('Lists &amp; Assumptions'!$B$2-I101&gt;='Lists &amp; Assumptions'!$B$5,"Stale - Schedule","No Follow-Up Set")))))</f>
        <v/>
      </c>
      <c r="S101" s="20">
        <f>IF(COUNTA(A101:L101,N101:O101)=0,"",IF(T101&lt;&gt;"","Needs Data",IF(OR(H101="Won",H101="Declined",H101="Deferred"),"Closed",IF(P101="","Needs Data",IF(P101&lt;0,"1 - Past Renewal",IF(OR(R101="Overdue",R101="Due Today",R101="Stale - Schedule",AND(P101&lt;='Lists &amp; Assumptions'!$B$3,OR(R101="No Contact Date",R101="No Follow-Up Set"))),"1 - Follow Up Now",IF(P101&lt;='Lists &amp; Assumptions'!$B$4,"2 - Renewal Soon",IF(P101&lt;='Lists &amp; Assumptions'!$B$3,"3 - In Window","4 - Future"))))))))</f>
        <v/>
      </c>
      <c r="T101" s="21">
        <f>IF(COUNTA(A101:L101,N101:O101)=0,"",IF(A101="","Missing opportunity ID",IF(COUNTIF($A$6:$A$125,A101)&gt;1,"Duplicate ID",IF(B101="","Missing account",IF(C101="","Missing owner",IF(D101="","Missing renewal date",IF(E101="","Missing existing policy type",IF(F101="","Missing candidate product",IF(E101=F101,"Candidate matches existing",IF(G101="","Missing opportunity source",IF(H101="","Missing stage",IF(AND(OR(K101&lt;&gt;"",L101&lt;&gt;""),OR(K101="",L101="")),"Complete both estimate fields",IF(AND(OR(H101="Won",H101="Declined",H101="Deferred"),O101=""),"Missing closed date",IF(AND(NOT(OR(H101="Won",H101="Declined",H101="Deferred")),O101&lt;&gt;""),"Closed date on open item",IF(AND(I101&lt;&gt;"",J101&lt;&gt;"",J101&lt;I101),"Follow-up before last contact","")))))))))))))))</f>
        <v/>
      </c>
    </row>
    <row r="102" ht="22" customHeight="1">
      <c r="A102" s="14" t="n"/>
      <c r="B102" s="15" t="n"/>
      <c r="C102" s="14" t="n"/>
      <c r="D102" s="16" t="n"/>
      <c r="E102" s="15" t="n"/>
      <c r="F102" s="15" t="n"/>
      <c r="G102" s="14" t="n"/>
      <c r="H102" s="14" t="n"/>
      <c r="I102" s="16" t="n"/>
      <c r="J102" s="16" t="n"/>
      <c r="K102" s="17" t="n"/>
      <c r="L102" s="18" t="n"/>
      <c r="M102" s="19">
        <f>IF(OR(K102="",L102=""),"",IFERROR(K102*L102,""))</f>
        <v/>
      </c>
      <c r="N102" s="15" t="n"/>
      <c r="O102" s="16" t="n"/>
      <c r="P102" s="10">
        <f>IF(D102="","",D102-'Lists &amp; Assumptions'!$B$2)</f>
        <v/>
      </c>
      <c r="Q102" s="20">
        <f>IF(D102="","",IF(OR(H102="Won",H102="Declined",H102="Deferred"),"Closed",IF(P102&lt;0,"Past Renewal",IF(P102&lt;='Lists &amp; Assumptions'!$B$3,"In Window","Future"))))</f>
        <v/>
      </c>
      <c r="R102" s="20">
        <f>IF(COUNTA(A102:L102,N102:O102)=0,"",IF(OR(H102="Won",H102="Declined",H102="Deferred"),"Closed",IF(J102&lt;&gt;"",IF(J102&lt;'Lists &amp; Assumptions'!$B$2,"Overdue",IF(J102='Lists &amp; Assumptions'!$B$2,"Due Today","Scheduled")),IF(I102="","No Contact Date",IF('Lists &amp; Assumptions'!$B$2-I102&gt;='Lists &amp; Assumptions'!$B$5,"Stale - Schedule","No Follow-Up Set")))))</f>
        <v/>
      </c>
      <c r="S102" s="20">
        <f>IF(COUNTA(A102:L102,N102:O102)=0,"",IF(T102&lt;&gt;"","Needs Data",IF(OR(H102="Won",H102="Declined",H102="Deferred"),"Closed",IF(P102="","Needs Data",IF(P102&lt;0,"1 - Past Renewal",IF(OR(R102="Overdue",R102="Due Today",R102="Stale - Schedule",AND(P102&lt;='Lists &amp; Assumptions'!$B$3,OR(R102="No Contact Date",R102="No Follow-Up Set"))),"1 - Follow Up Now",IF(P102&lt;='Lists &amp; Assumptions'!$B$4,"2 - Renewal Soon",IF(P102&lt;='Lists &amp; Assumptions'!$B$3,"3 - In Window","4 - Future"))))))))</f>
        <v/>
      </c>
      <c r="T102" s="21">
        <f>IF(COUNTA(A102:L102,N102:O102)=0,"",IF(A102="","Missing opportunity ID",IF(COUNTIF($A$6:$A$125,A102)&gt;1,"Duplicate ID",IF(B102="","Missing account",IF(C102="","Missing owner",IF(D102="","Missing renewal date",IF(E102="","Missing existing policy type",IF(F102="","Missing candidate product",IF(E102=F102,"Candidate matches existing",IF(G102="","Missing opportunity source",IF(H102="","Missing stage",IF(AND(OR(K102&lt;&gt;"",L102&lt;&gt;""),OR(K102="",L102="")),"Complete both estimate fields",IF(AND(OR(H102="Won",H102="Declined",H102="Deferred"),O102=""),"Missing closed date",IF(AND(NOT(OR(H102="Won",H102="Declined",H102="Deferred")),O102&lt;&gt;""),"Closed date on open item",IF(AND(I102&lt;&gt;"",J102&lt;&gt;"",J102&lt;I102),"Follow-up before last contact","")))))))))))))))</f>
        <v/>
      </c>
    </row>
    <row r="103" ht="22" customHeight="1">
      <c r="A103" s="14" t="n"/>
      <c r="B103" s="15" t="n"/>
      <c r="C103" s="14" t="n"/>
      <c r="D103" s="16" t="n"/>
      <c r="E103" s="15" t="n"/>
      <c r="F103" s="15" t="n"/>
      <c r="G103" s="14" t="n"/>
      <c r="H103" s="14" t="n"/>
      <c r="I103" s="16" t="n"/>
      <c r="J103" s="16" t="n"/>
      <c r="K103" s="17" t="n"/>
      <c r="L103" s="18" t="n"/>
      <c r="M103" s="19">
        <f>IF(OR(K103="",L103=""),"",IFERROR(K103*L103,""))</f>
        <v/>
      </c>
      <c r="N103" s="15" t="n"/>
      <c r="O103" s="16" t="n"/>
      <c r="P103" s="10">
        <f>IF(D103="","",D103-'Lists &amp; Assumptions'!$B$2)</f>
        <v/>
      </c>
      <c r="Q103" s="20">
        <f>IF(D103="","",IF(OR(H103="Won",H103="Declined",H103="Deferred"),"Closed",IF(P103&lt;0,"Past Renewal",IF(P103&lt;='Lists &amp; Assumptions'!$B$3,"In Window","Future"))))</f>
        <v/>
      </c>
      <c r="R103" s="20">
        <f>IF(COUNTA(A103:L103,N103:O103)=0,"",IF(OR(H103="Won",H103="Declined",H103="Deferred"),"Closed",IF(J103&lt;&gt;"",IF(J103&lt;'Lists &amp; Assumptions'!$B$2,"Overdue",IF(J103='Lists &amp; Assumptions'!$B$2,"Due Today","Scheduled")),IF(I103="","No Contact Date",IF('Lists &amp; Assumptions'!$B$2-I103&gt;='Lists &amp; Assumptions'!$B$5,"Stale - Schedule","No Follow-Up Set")))))</f>
        <v/>
      </c>
      <c r="S103" s="20">
        <f>IF(COUNTA(A103:L103,N103:O103)=0,"",IF(T103&lt;&gt;"","Needs Data",IF(OR(H103="Won",H103="Declined",H103="Deferred"),"Closed",IF(P103="","Needs Data",IF(P103&lt;0,"1 - Past Renewal",IF(OR(R103="Overdue",R103="Due Today",R103="Stale - Schedule",AND(P103&lt;='Lists &amp; Assumptions'!$B$3,OR(R103="No Contact Date",R103="No Follow-Up Set"))),"1 - Follow Up Now",IF(P103&lt;='Lists &amp; Assumptions'!$B$4,"2 - Renewal Soon",IF(P103&lt;='Lists &amp; Assumptions'!$B$3,"3 - In Window","4 - Future"))))))))</f>
        <v/>
      </c>
      <c r="T103" s="21">
        <f>IF(COUNTA(A103:L103,N103:O103)=0,"",IF(A103="","Missing opportunity ID",IF(COUNTIF($A$6:$A$125,A103)&gt;1,"Duplicate ID",IF(B103="","Missing account",IF(C103="","Missing owner",IF(D103="","Missing renewal date",IF(E103="","Missing existing policy type",IF(F103="","Missing candidate product",IF(E103=F103,"Candidate matches existing",IF(G103="","Missing opportunity source",IF(H103="","Missing stage",IF(AND(OR(K103&lt;&gt;"",L103&lt;&gt;""),OR(K103="",L103="")),"Complete both estimate fields",IF(AND(OR(H103="Won",H103="Declined",H103="Deferred"),O103=""),"Missing closed date",IF(AND(NOT(OR(H103="Won",H103="Declined",H103="Deferred")),O103&lt;&gt;""),"Closed date on open item",IF(AND(I103&lt;&gt;"",J103&lt;&gt;"",J103&lt;I103),"Follow-up before last contact","")))))))))))))))</f>
        <v/>
      </c>
    </row>
    <row r="104" ht="22" customHeight="1">
      <c r="A104" s="14" t="n"/>
      <c r="B104" s="15" t="n"/>
      <c r="C104" s="14" t="n"/>
      <c r="D104" s="16" t="n"/>
      <c r="E104" s="15" t="n"/>
      <c r="F104" s="15" t="n"/>
      <c r="G104" s="14" t="n"/>
      <c r="H104" s="14" t="n"/>
      <c r="I104" s="16" t="n"/>
      <c r="J104" s="16" t="n"/>
      <c r="K104" s="17" t="n"/>
      <c r="L104" s="18" t="n"/>
      <c r="M104" s="19">
        <f>IF(OR(K104="",L104=""),"",IFERROR(K104*L104,""))</f>
        <v/>
      </c>
      <c r="N104" s="15" t="n"/>
      <c r="O104" s="16" t="n"/>
      <c r="P104" s="10">
        <f>IF(D104="","",D104-'Lists &amp; Assumptions'!$B$2)</f>
        <v/>
      </c>
      <c r="Q104" s="20">
        <f>IF(D104="","",IF(OR(H104="Won",H104="Declined",H104="Deferred"),"Closed",IF(P104&lt;0,"Past Renewal",IF(P104&lt;='Lists &amp; Assumptions'!$B$3,"In Window","Future"))))</f>
        <v/>
      </c>
      <c r="R104" s="20">
        <f>IF(COUNTA(A104:L104,N104:O104)=0,"",IF(OR(H104="Won",H104="Declined",H104="Deferred"),"Closed",IF(J104&lt;&gt;"",IF(J104&lt;'Lists &amp; Assumptions'!$B$2,"Overdue",IF(J104='Lists &amp; Assumptions'!$B$2,"Due Today","Scheduled")),IF(I104="","No Contact Date",IF('Lists &amp; Assumptions'!$B$2-I104&gt;='Lists &amp; Assumptions'!$B$5,"Stale - Schedule","No Follow-Up Set")))))</f>
        <v/>
      </c>
      <c r="S104" s="20">
        <f>IF(COUNTA(A104:L104,N104:O104)=0,"",IF(T104&lt;&gt;"","Needs Data",IF(OR(H104="Won",H104="Declined",H104="Deferred"),"Closed",IF(P104="","Needs Data",IF(P104&lt;0,"1 - Past Renewal",IF(OR(R104="Overdue",R104="Due Today",R104="Stale - Schedule",AND(P104&lt;='Lists &amp; Assumptions'!$B$3,OR(R104="No Contact Date",R104="No Follow-Up Set"))),"1 - Follow Up Now",IF(P104&lt;='Lists &amp; Assumptions'!$B$4,"2 - Renewal Soon",IF(P104&lt;='Lists &amp; Assumptions'!$B$3,"3 - In Window","4 - Future"))))))))</f>
        <v/>
      </c>
      <c r="T104" s="21">
        <f>IF(COUNTA(A104:L104,N104:O104)=0,"",IF(A104="","Missing opportunity ID",IF(COUNTIF($A$6:$A$125,A104)&gt;1,"Duplicate ID",IF(B104="","Missing account",IF(C104="","Missing owner",IF(D104="","Missing renewal date",IF(E104="","Missing existing policy type",IF(F104="","Missing candidate product",IF(E104=F104,"Candidate matches existing",IF(G104="","Missing opportunity source",IF(H104="","Missing stage",IF(AND(OR(K104&lt;&gt;"",L104&lt;&gt;""),OR(K104="",L104="")),"Complete both estimate fields",IF(AND(OR(H104="Won",H104="Declined",H104="Deferred"),O104=""),"Missing closed date",IF(AND(NOT(OR(H104="Won",H104="Declined",H104="Deferred")),O104&lt;&gt;""),"Closed date on open item",IF(AND(I104&lt;&gt;"",J104&lt;&gt;"",J104&lt;I104),"Follow-up before last contact","")))))))))))))))</f>
        <v/>
      </c>
    </row>
    <row r="105" ht="22" customHeight="1">
      <c r="A105" s="14" t="n"/>
      <c r="B105" s="15" t="n"/>
      <c r="C105" s="14" t="n"/>
      <c r="D105" s="16" t="n"/>
      <c r="E105" s="15" t="n"/>
      <c r="F105" s="15" t="n"/>
      <c r="G105" s="14" t="n"/>
      <c r="H105" s="14" t="n"/>
      <c r="I105" s="16" t="n"/>
      <c r="J105" s="16" t="n"/>
      <c r="K105" s="17" t="n"/>
      <c r="L105" s="18" t="n"/>
      <c r="M105" s="19">
        <f>IF(OR(K105="",L105=""),"",IFERROR(K105*L105,""))</f>
        <v/>
      </c>
      <c r="N105" s="15" t="n"/>
      <c r="O105" s="16" t="n"/>
      <c r="P105" s="10">
        <f>IF(D105="","",D105-'Lists &amp; Assumptions'!$B$2)</f>
        <v/>
      </c>
      <c r="Q105" s="20">
        <f>IF(D105="","",IF(OR(H105="Won",H105="Declined",H105="Deferred"),"Closed",IF(P105&lt;0,"Past Renewal",IF(P105&lt;='Lists &amp; Assumptions'!$B$3,"In Window","Future"))))</f>
        <v/>
      </c>
      <c r="R105" s="20">
        <f>IF(COUNTA(A105:L105,N105:O105)=0,"",IF(OR(H105="Won",H105="Declined",H105="Deferred"),"Closed",IF(J105&lt;&gt;"",IF(J105&lt;'Lists &amp; Assumptions'!$B$2,"Overdue",IF(J105='Lists &amp; Assumptions'!$B$2,"Due Today","Scheduled")),IF(I105="","No Contact Date",IF('Lists &amp; Assumptions'!$B$2-I105&gt;='Lists &amp; Assumptions'!$B$5,"Stale - Schedule","No Follow-Up Set")))))</f>
        <v/>
      </c>
      <c r="S105" s="20">
        <f>IF(COUNTA(A105:L105,N105:O105)=0,"",IF(T105&lt;&gt;"","Needs Data",IF(OR(H105="Won",H105="Declined",H105="Deferred"),"Closed",IF(P105="","Needs Data",IF(P105&lt;0,"1 - Past Renewal",IF(OR(R105="Overdue",R105="Due Today",R105="Stale - Schedule",AND(P105&lt;='Lists &amp; Assumptions'!$B$3,OR(R105="No Contact Date",R105="No Follow-Up Set"))),"1 - Follow Up Now",IF(P105&lt;='Lists &amp; Assumptions'!$B$4,"2 - Renewal Soon",IF(P105&lt;='Lists &amp; Assumptions'!$B$3,"3 - In Window","4 - Future"))))))))</f>
        <v/>
      </c>
      <c r="T105" s="21">
        <f>IF(COUNTA(A105:L105,N105:O105)=0,"",IF(A105="","Missing opportunity ID",IF(COUNTIF($A$6:$A$125,A105)&gt;1,"Duplicate ID",IF(B105="","Missing account",IF(C105="","Missing owner",IF(D105="","Missing renewal date",IF(E105="","Missing existing policy type",IF(F105="","Missing candidate product",IF(E105=F105,"Candidate matches existing",IF(G105="","Missing opportunity source",IF(H105="","Missing stage",IF(AND(OR(K105&lt;&gt;"",L105&lt;&gt;""),OR(K105="",L105="")),"Complete both estimate fields",IF(AND(OR(H105="Won",H105="Declined",H105="Deferred"),O105=""),"Missing closed date",IF(AND(NOT(OR(H105="Won",H105="Declined",H105="Deferred")),O105&lt;&gt;""),"Closed date on open item",IF(AND(I105&lt;&gt;"",J105&lt;&gt;"",J105&lt;I105),"Follow-up before last contact","")))))))))))))))</f>
        <v/>
      </c>
    </row>
    <row r="106" ht="22" customHeight="1">
      <c r="A106" s="14" t="n"/>
      <c r="B106" s="15" t="n"/>
      <c r="C106" s="14" t="n"/>
      <c r="D106" s="16" t="n"/>
      <c r="E106" s="15" t="n"/>
      <c r="F106" s="15" t="n"/>
      <c r="G106" s="14" t="n"/>
      <c r="H106" s="14" t="n"/>
      <c r="I106" s="16" t="n"/>
      <c r="J106" s="16" t="n"/>
      <c r="K106" s="17" t="n"/>
      <c r="L106" s="18" t="n"/>
      <c r="M106" s="19">
        <f>IF(OR(K106="",L106=""),"",IFERROR(K106*L106,""))</f>
        <v/>
      </c>
      <c r="N106" s="15" t="n"/>
      <c r="O106" s="16" t="n"/>
      <c r="P106" s="10">
        <f>IF(D106="","",D106-'Lists &amp; Assumptions'!$B$2)</f>
        <v/>
      </c>
      <c r="Q106" s="20">
        <f>IF(D106="","",IF(OR(H106="Won",H106="Declined",H106="Deferred"),"Closed",IF(P106&lt;0,"Past Renewal",IF(P106&lt;='Lists &amp; Assumptions'!$B$3,"In Window","Future"))))</f>
        <v/>
      </c>
      <c r="R106" s="20">
        <f>IF(COUNTA(A106:L106,N106:O106)=0,"",IF(OR(H106="Won",H106="Declined",H106="Deferred"),"Closed",IF(J106&lt;&gt;"",IF(J106&lt;'Lists &amp; Assumptions'!$B$2,"Overdue",IF(J106='Lists &amp; Assumptions'!$B$2,"Due Today","Scheduled")),IF(I106="","No Contact Date",IF('Lists &amp; Assumptions'!$B$2-I106&gt;='Lists &amp; Assumptions'!$B$5,"Stale - Schedule","No Follow-Up Set")))))</f>
        <v/>
      </c>
      <c r="S106" s="20">
        <f>IF(COUNTA(A106:L106,N106:O106)=0,"",IF(T106&lt;&gt;"","Needs Data",IF(OR(H106="Won",H106="Declined",H106="Deferred"),"Closed",IF(P106="","Needs Data",IF(P106&lt;0,"1 - Past Renewal",IF(OR(R106="Overdue",R106="Due Today",R106="Stale - Schedule",AND(P106&lt;='Lists &amp; Assumptions'!$B$3,OR(R106="No Contact Date",R106="No Follow-Up Set"))),"1 - Follow Up Now",IF(P106&lt;='Lists &amp; Assumptions'!$B$4,"2 - Renewal Soon",IF(P106&lt;='Lists &amp; Assumptions'!$B$3,"3 - In Window","4 - Future"))))))))</f>
        <v/>
      </c>
      <c r="T106" s="21">
        <f>IF(COUNTA(A106:L106,N106:O106)=0,"",IF(A106="","Missing opportunity ID",IF(COUNTIF($A$6:$A$125,A106)&gt;1,"Duplicate ID",IF(B106="","Missing account",IF(C106="","Missing owner",IF(D106="","Missing renewal date",IF(E106="","Missing existing policy type",IF(F106="","Missing candidate product",IF(E106=F106,"Candidate matches existing",IF(G106="","Missing opportunity source",IF(H106="","Missing stage",IF(AND(OR(K106&lt;&gt;"",L106&lt;&gt;""),OR(K106="",L106="")),"Complete both estimate fields",IF(AND(OR(H106="Won",H106="Declined",H106="Deferred"),O106=""),"Missing closed date",IF(AND(NOT(OR(H106="Won",H106="Declined",H106="Deferred")),O106&lt;&gt;""),"Closed date on open item",IF(AND(I106&lt;&gt;"",J106&lt;&gt;"",J106&lt;I106),"Follow-up before last contact","")))))))))))))))</f>
        <v/>
      </c>
    </row>
    <row r="107" ht="22" customHeight="1">
      <c r="A107" s="14" t="n"/>
      <c r="B107" s="15" t="n"/>
      <c r="C107" s="14" t="n"/>
      <c r="D107" s="16" t="n"/>
      <c r="E107" s="15" t="n"/>
      <c r="F107" s="15" t="n"/>
      <c r="G107" s="14" t="n"/>
      <c r="H107" s="14" t="n"/>
      <c r="I107" s="16" t="n"/>
      <c r="J107" s="16" t="n"/>
      <c r="K107" s="17" t="n"/>
      <c r="L107" s="18" t="n"/>
      <c r="M107" s="19">
        <f>IF(OR(K107="",L107=""),"",IFERROR(K107*L107,""))</f>
        <v/>
      </c>
      <c r="N107" s="15" t="n"/>
      <c r="O107" s="16" t="n"/>
      <c r="P107" s="10">
        <f>IF(D107="","",D107-'Lists &amp; Assumptions'!$B$2)</f>
        <v/>
      </c>
      <c r="Q107" s="20">
        <f>IF(D107="","",IF(OR(H107="Won",H107="Declined",H107="Deferred"),"Closed",IF(P107&lt;0,"Past Renewal",IF(P107&lt;='Lists &amp; Assumptions'!$B$3,"In Window","Future"))))</f>
        <v/>
      </c>
      <c r="R107" s="20">
        <f>IF(COUNTA(A107:L107,N107:O107)=0,"",IF(OR(H107="Won",H107="Declined",H107="Deferred"),"Closed",IF(J107&lt;&gt;"",IF(J107&lt;'Lists &amp; Assumptions'!$B$2,"Overdue",IF(J107='Lists &amp; Assumptions'!$B$2,"Due Today","Scheduled")),IF(I107="","No Contact Date",IF('Lists &amp; Assumptions'!$B$2-I107&gt;='Lists &amp; Assumptions'!$B$5,"Stale - Schedule","No Follow-Up Set")))))</f>
        <v/>
      </c>
      <c r="S107" s="20">
        <f>IF(COUNTA(A107:L107,N107:O107)=0,"",IF(T107&lt;&gt;"","Needs Data",IF(OR(H107="Won",H107="Declined",H107="Deferred"),"Closed",IF(P107="","Needs Data",IF(P107&lt;0,"1 - Past Renewal",IF(OR(R107="Overdue",R107="Due Today",R107="Stale - Schedule",AND(P107&lt;='Lists &amp; Assumptions'!$B$3,OR(R107="No Contact Date",R107="No Follow-Up Set"))),"1 - Follow Up Now",IF(P107&lt;='Lists &amp; Assumptions'!$B$4,"2 - Renewal Soon",IF(P107&lt;='Lists &amp; Assumptions'!$B$3,"3 - In Window","4 - Future"))))))))</f>
        <v/>
      </c>
      <c r="T107" s="21">
        <f>IF(COUNTA(A107:L107,N107:O107)=0,"",IF(A107="","Missing opportunity ID",IF(COUNTIF($A$6:$A$125,A107)&gt;1,"Duplicate ID",IF(B107="","Missing account",IF(C107="","Missing owner",IF(D107="","Missing renewal date",IF(E107="","Missing existing policy type",IF(F107="","Missing candidate product",IF(E107=F107,"Candidate matches existing",IF(G107="","Missing opportunity source",IF(H107="","Missing stage",IF(AND(OR(K107&lt;&gt;"",L107&lt;&gt;""),OR(K107="",L107="")),"Complete both estimate fields",IF(AND(OR(H107="Won",H107="Declined",H107="Deferred"),O107=""),"Missing closed date",IF(AND(NOT(OR(H107="Won",H107="Declined",H107="Deferred")),O107&lt;&gt;""),"Closed date on open item",IF(AND(I107&lt;&gt;"",J107&lt;&gt;"",J107&lt;I107),"Follow-up before last contact","")))))))))))))))</f>
        <v/>
      </c>
    </row>
    <row r="108" ht="22" customHeight="1">
      <c r="A108" s="14" t="n"/>
      <c r="B108" s="15" t="n"/>
      <c r="C108" s="14" t="n"/>
      <c r="D108" s="16" t="n"/>
      <c r="E108" s="15" t="n"/>
      <c r="F108" s="15" t="n"/>
      <c r="G108" s="14" t="n"/>
      <c r="H108" s="14" t="n"/>
      <c r="I108" s="16" t="n"/>
      <c r="J108" s="16" t="n"/>
      <c r="K108" s="17" t="n"/>
      <c r="L108" s="18" t="n"/>
      <c r="M108" s="19">
        <f>IF(OR(K108="",L108=""),"",IFERROR(K108*L108,""))</f>
        <v/>
      </c>
      <c r="N108" s="15" t="n"/>
      <c r="O108" s="16" t="n"/>
      <c r="P108" s="10">
        <f>IF(D108="","",D108-'Lists &amp; Assumptions'!$B$2)</f>
        <v/>
      </c>
      <c r="Q108" s="20">
        <f>IF(D108="","",IF(OR(H108="Won",H108="Declined",H108="Deferred"),"Closed",IF(P108&lt;0,"Past Renewal",IF(P108&lt;='Lists &amp; Assumptions'!$B$3,"In Window","Future"))))</f>
        <v/>
      </c>
      <c r="R108" s="20">
        <f>IF(COUNTA(A108:L108,N108:O108)=0,"",IF(OR(H108="Won",H108="Declined",H108="Deferred"),"Closed",IF(J108&lt;&gt;"",IF(J108&lt;'Lists &amp; Assumptions'!$B$2,"Overdue",IF(J108='Lists &amp; Assumptions'!$B$2,"Due Today","Scheduled")),IF(I108="","No Contact Date",IF('Lists &amp; Assumptions'!$B$2-I108&gt;='Lists &amp; Assumptions'!$B$5,"Stale - Schedule","No Follow-Up Set")))))</f>
        <v/>
      </c>
      <c r="S108" s="20">
        <f>IF(COUNTA(A108:L108,N108:O108)=0,"",IF(T108&lt;&gt;"","Needs Data",IF(OR(H108="Won",H108="Declined",H108="Deferred"),"Closed",IF(P108="","Needs Data",IF(P108&lt;0,"1 - Past Renewal",IF(OR(R108="Overdue",R108="Due Today",R108="Stale - Schedule",AND(P108&lt;='Lists &amp; Assumptions'!$B$3,OR(R108="No Contact Date",R108="No Follow-Up Set"))),"1 - Follow Up Now",IF(P108&lt;='Lists &amp; Assumptions'!$B$4,"2 - Renewal Soon",IF(P108&lt;='Lists &amp; Assumptions'!$B$3,"3 - In Window","4 - Future"))))))))</f>
        <v/>
      </c>
      <c r="T108" s="21">
        <f>IF(COUNTA(A108:L108,N108:O108)=0,"",IF(A108="","Missing opportunity ID",IF(COUNTIF($A$6:$A$125,A108)&gt;1,"Duplicate ID",IF(B108="","Missing account",IF(C108="","Missing owner",IF(D108="","Missing renewal date",IF(E108="","Missing existing policy type",IF(F108="","Missing candidate product",IF(E108=F108,"Candidate matches existing",IF(G108="","Missing opportunity source",IF(H108="","Missing stage",IF(AND(OR(K108&lt;&gt;"",L108&lt;&gt;""),OR(K108="",L108="")),"Complete both estimate fields",IF(AND(OR(H108="Won",H108="Declined",H108="Deferred"),O108=""),"Missing closed date",IF(AND(NOT(OR(H108="Won",H108="Declined",H108="Deferred")),O108&lt;&gt;""),"Closed date on open item",IF(AND(I108&lt;&gt;"",J108&lt;&gt;"",J108&lt;I108),"Follow-up before last contact","")))))))))))))))</f>
        <v/>
      </c>
    </row>
    <row r="109" ht="22" customHeight="1">
      <c r="A109" s="14" t="n"/>
      <c r="B109" s="15" t="n"/>
      <c r="C109" s="14" t="n"/>
      <c r="D109" s="16" t="n"/>
      <c r="E109" s="15" t="n"/>
      <c r="F109" s="15" t="n"/>
      <c r="G109" s="14" t="n"/>
      <c r="H109" s="14" t="n"/>
      <c r="I109" s="16" t="n"/>
      <c r="J109" s="16" t="n"/>
      <c r="K109" s="17" t="n"/>
      <c r="L109" s="18" t="n"/>
      <c r="M109" s="19">
        <f>IF(OR(K109="",L109=""),"",IFERROR(K109*L109,""))</f>
        <v/>
      </c>
      <c r="N109" s="15" t="n"/>
      <c r="O109" s="16" t="n"/>
      <c r="P109" s="10">
        <f>IF(D109="","",D109-'Lists &amp; Assumptions'!$B$2)</f>
        <v/>
      </c>
      <c r="Q109" s="20">
        <f>IF(D109="","",IF(OR(H109="Won",H109="Declined",H109="Deferred"),"Closed",IF(P109&lt;0,"Past Renewal",IF(P109&lt;='Lists &amp; Assumptions'!$B$3,"In Window","Future"))))</f>
        <v/>
      </c>
      <c r="R109" s="20">
        <f>IF(COUNTA(A109:L109,N109:O109)=0,"",IF(OR(H109="Won",H109="Declined",H109="Deferred"),"Closed",IF(J109&lt;&gt;"",IF(J109&lt;'Lists &amp; Assumptions'!$B$2,"Overdue",IF(J109='Lists &amp; Assumptions'!$B$2,"Due Today","Scheduled")),IF(I109="","No Contact Date",IF('Lists &amp; Assumptions'!$B$2-I109&gt;='Lists &amp; Assumptions'!$B$5,"Stale - Schedule","No Follow-Up Set")))))</f>
        <v/>
      </c>
      <c r="S109" s="20">
        <f>IF(COUNTA(A109:L109,N109:O109)=0,"",IF(T109&lt;&gt;"","Needs Data",IF(OR(H109="Won",H109="Declined",H109="Deferred"),"Closed",IF(P109="","Needs Data",IF(P109&lt;0,"1 - Past Renewal",IF(OR(R109="Overdue",R109="Due Today",R109="Stale - Schedule",AND(P109&lt;='Lists &amp; Assumptions'!$B$3,OR(R109="No Contact Date",R109="No Follow-Up Set"))),"1 - Follow Up Now",IF(P109&lt;='Lists &amp; Assumptions'!$B$4,"2 - Renewal Soon",IF(P109&lt;='Lists &amp; Assumptions'!$B$3,"3 - In Window","4 - Future"))))))))</f>
        <v/>
      </c>
      <c r="T109" s="21">
        <f>IF(COUNTA(A109:L109,N109:O109)=0,"",IF(A109="","Missing opportunity ID",IF(COUNTIF($A$6:$A$125,A109)&gt;1,"Duplicate ID",IF(B109="","Missing account",IF(C109="","Missing owner",IF(D109="","Missing renewal date",IF(E109="","Missing existing policy type",IF(F109="","Missing candidate product",IF(E109=F109,"Candidate matches existing",IF(G109="","Missing opportunity source",IF(H109="","Missing stage",IF(AND(OR(K109&lt;&gt;"",L109&lt;&gt;""),OR(K109="",L109="")),"Complete both estimate fields",IF(AND(OR(H109="Won",H109="Declined",H109="Deferred"),O109=""),"Missing closed date",IF(AND(NOT(OR(H109="Won",H109="Declined",H109="Deferred")),O109&lt;&gt;""),"Closed date on open item",IF(AND(I109&lt;&gt;"",J109&lt;&gt;"",J109&lt;I109),"Follow-up before last contact","")))))))))))))))</f>
        <v/>
      </c>
    </row>
    <row r="110" ht="22" customHeight="1">
      <c r="A110" s="14" t="n"/>
      <c r="B110" s="15" t="n"/>
      <c r="C110" s="14" t="n"/>
      <c r="D110" s="16" t="n"/>
      <c r="E110" s="15" t="n"/>
      <c r="F110" s="15" t="n"/>
      <c r="G110" s="14" t="n"/>
      <c r="H110" s="14" t="n"/>
      <c r="I110" s="16" t="n"/>
      <c r="J110" s="16" t="n"/>
      <c r="K110" s="17" t="n"/>
      <c r="L110" s="18" t="n"/>
      <c r="M110" s="19">
        <f>IF(OR(K110="",L110=""),"",IFERROR(K110*L110,""))</f>
        <v/>
      </c>
      <c r="N110" s="15" t="n"/>
      <c r="O110" s="16" t="n"/>
      <c r="P110" s="10">
        <f>IF(D110="","",D110-'Lists &amp; Assumptions'!$B$2)</f>
        <v/>
      </c>
      <c r="Q110" s="20">
        <f>IF(D110="","",IF(OR(H110="Won",H110="Declined",H110="Deferred"),"Closed",IF(P110&lt;0,"Past Renewal",IF(P110&lt;='Lists &amp; Assumptions'!$B$3,"In Window","Future"))))</f>
        <v/>
      </c>
      <c r="R110" s="20">
        <f>IF(COUNTA(A110:L110,N110:O110)=0,"",IF(OR(H110="Won",H110="Declined",H110="Deferred"),"Closed",IF(J110&lt;&gt;"",IF(J110&lt;'Lists &amp; Assumptions'!$B$2,"Overdue",IF(J110='Lists &amp; Assumptions'!$B$2,"Due Today","Scheduled")),IF(I110="","No Contact Date",IF('Lists &amp; Assumptions'!$B$2-I110&gt;='Lists &amp; Assumptions'!$B$5,"Stale - Schedule","No Follow-Up Set")))))</f>
        <v/>
      </c>
      <c r="S110" s="20">
        <f>IF(COUNTA(A110:L110,N110:O110)=0,"",IF(T110&lt;&gt;"","Needs Data",IF(OR(H110="Won",H110="Declined",H110="Deferred"),"Closed",IF(P110="","Needs Data",IF(P110&lt;0,"1 - Past Renewal",IF(OR(R110="Overdue",R110="Due Today",R110="Stale - Schedule",AND(P110&lt;='Lists &amp; Assumptions'!$B$3,OR(R110="No Contact Date",R110="No Follow-Up Set"))),"1 - Follow Up Now",IF(P110&lt;='Lists &amp; Assumptions'!$B$4,"2 - Renewal Soon",IF(P110&lt;='Lists &amp; Assumptions'!$B$3,"3 - In Window","4 - Future"))))))))</f>
        <v/>
      </c>
      <c r="T110" s="21">
        <f>IF(COUNTA(A110:L110,N110:O110)=0,"",IF(A110="","Missing opportunity ID",IF(COUNTIF($A$6:$A$125,A110)&gt;1,"Duplicate ID",IF(B110="","Missing account",IF(C110="","Missing owner",IF(D110="","Missing renewal date",IF(E110="","Missing existing policy type",IF(F110="","Missing candidate product",IF(E110=F110,"Candidate matches existing",IF(G110="","Missing opportunity source",IF(H110="","Missing stage",IF(AND(OR(K110&lt;&gt;"",L110&lt;&gt;""),OR(K110="",L110="")),"Complete both estimate fields",IF(AND(OR(H110="Won",H110="Declined",H110="Deferred"),O110=""),"Missing closed date",IF(AND(NOT(OR(H110="Won",H110="Declined",H110="Deferred")),O110&lt;&gt;""),"Closed date on open item",IF(AND(I110&lt;&gt;"",J110&lt;&gt;"",J110&lt;I110),"Follow-up before last contact","")))))))))))))))</f>
        <v/>
      </c>
    </row>
    <row r="111" ht="22" customHeight="1">
      <c r="A111" s="14" t="n"/>
      <c r="B111" s="15" t="n"/>
      <c r="C111" s="14" t="n"/>
      <c r="D111" s="16" t="n"/>
      <c r="E111" s="15" t="n"/>
      <c r="F111" s="15" t="n"/>
      <c r="G111" s="14" t="n"/>
      <c r="H111" s="14" t="n"/>
      <c r="I111" s="16" t="n"/>
      <c r="J111" s="16" t="n"/>
      <c r="K111" s="17" t="n"/>
      <c r="L111" s="18" t="n"/>
      <c r="M111" s="19">
        <f>IF(OR(K111="",L111=""),"",IFERROR(K111*L111,""))</f>
        <v/>
      </c>
      <c r="N111" s="15" t="n"/>
      <c r="O111" s="16" t="n"/>
      <c r="P111" s="10">
        <f>IF(D111="","",D111-'Lists &amp; Assumptions'!$B$2)</f>
        <v/>
      </c>
      <c r="Q111" s="20">
        <f>IF(D111="","",IF(OR(H111="Won",H111="Declined",H111="Deferred"),"Closed",IF(P111&lt;0,"Past Renewal",IF(P111&lt;='Lists &amp; Assumptions'!$B$3,"In Window","Future"))))</f>
        <v/>
      </c>
      <c r="R111" s="20">
        <f>IF(COUNTA(A111:L111,N111:O111)=0,"",IF(OR(H111="Won",H111="Declined",H111="Deferred"),"Closed",IF(J111&lt;&gt;"",IF(J111&lt;'Lists &amp; Assumptions'!$B$2,"Overdue",IF(J111='Lists &amp; Assumptions'!$B$2,"Due Today","Scheduled")),IF(I111="","No Contact Date",IF('Lists &amp; Assumptions'!$B$2-I111&gt;='Lists &amp; Assumptions'!$B$5,"Stale - Schedule","No Follow-Up Set")))))</f>
        <v/>
      </c>
      <c r="S111" s="20">
        <f>IF(COUNTA(A111:L111,N111:O111)=0,"",IF(T111&lt;&gt;"","Needs Data",IF(OR(H111="Won",H111="Declined",H111="Deferred"),"Closed",IF(P111="","Needs Data",IF(P111&lt;0,"1 - Past Renewal",IF(OR(R111="Overdue",R111="Due Today",R111="Stale - Schedule",AND(P111&lt;='Lists &amp; Assumptions'!$B$3,OR(R111="No Contact Date",R111="No Follow-Up Set"))),"1 - Follow Up Now",IF(P111&lt;='Lists &amp; Assumptions'!$B$4,"2 - Renewal Soon",IF(P111&lt;='Lists &amp; Assumptions'!$B$3,"3 - In Window","4 - Future"))))))))</f>
        <v/>
      </c>
      <c r="T111" s="21">
        <f>IF(COUNTA(A111:L111,N111:O111)=0,"",IF(A111="","Missing opportunity ID",IF(COUNTIF($A$6:$A$125,A111)&gt;1,"Duplicate ID",IF(B111="","Missing account",IF(C111="","Missing owner",IF(D111="","Missing renewal date",IF(E111="","Missing existing policy type",IF(F111="","Missing candidate product",IF(E111=F111,"Candidate matches existing",IF(G111="","Missing opportunity source",IF(H111="","Missing stage",IF(AND(OR(K111&lt;&gt;"",L111&lt;&gt;""),OR(K111="",L111="")),"Complete both estimate fields",IF(AND(OR(H111="Won",H111="Declined",H111="Deferred"),O111=""),"Missing closed date",IF(AND(NOT(OR(H111="Won",H111="Declined",H111="Deferred")),O111&lt;&gt;""),"Closed date on open item",IF(AND(I111&lt;&gt;"",J111&lt;&gt;"",J111&lt;I111),"Follow-up before last contact","")))))))))))))))</f>
        <v/>
      </c>
    </row>
    <row r="112" ht="22" customHeight="1">
      <c r="A112" s="14" t="n"/>
      <c r="B112" s="15" t="n"/>
      <c r="C112" s="14" t="n"/>
      <c r="D112" s="16" t="n"/>
      <c r="E112" s="15" t="n"/>
      <c r="F112" s="15" t="n"/>
      <c r="G112" s="14" t="n"/>
      <c r="H112" s="14" t="n"/>
      <c r="I112" s="16" t="n"/>
      <c r="J112" s="16" t="n"/>
      <c r="K112" s="17" t="n"/>
      <c r="L112" s="18" t="n"/>
      <c r="M112" s="19">
        <f>IF(OR(K112="",L112=""),"",IFERROR(K112*L112,""))</f>
        <v/>
      </c>
      <c r="N112" s="15" t="n"/>
      <c r="O112" s="16" t="n"/>
      <c r="P112" s="10">
        <f>IF(D112="","",D112-'Lists &amp; Assumptions'!$B$2)</f>
        <v/>
      </c>
      <c r="Q112" s="20">
        <f>IF(D112="","",IF(OR(H112="Won",H112="Declined",H112="Deferred"),"Closed",IF(P112&lt;0,"Past Renewal",IF(P112&lt;='Lists &amp; Assumptions'!$B$3,"In Window","Future"))))</f>
        <v/>
      </c>
      <c r="R112" s="20">
        <f>IF(COUNTA(A112:L112,N112:O112)=0,"",IF(OR(H112="Won",H112="Declined",H112="Deferred"),"Closed",IF(J112&lt;&gt;"",IF(J112&lt;'Lists &amp; Assumptions'!$B$2,"Overdue",IF(J112='Lists &amp; Assumptions'!$B$2,"Due Today","Scheduled")),IF(I112="","No Contact Date",IF('Lists &amp; Assumptions'!$B$2-I112&gt;='Lists &amp; Assumptions'!$B$5,"Stale - Schedule","No Follow-Up Set")))))</f>
        <v/>
      </c>
      <c r="S112" s="20">
        <f>IF(COUNTA(A112:L112,N112:O112)=0,"",IF(T112&lt;&gt;"","Needs Data",IF(OR(H112="Won",H112="Declined",H112="Deferred"),"Closed",IF(P112="","Needs Data",IF(P112&lt;0,"1 - Past Renewal",IF(OR(R112="Overdue",R112="Due Today",R112="Stale - Schedule",AND(P112&lt;='Lists &amp; Assumptions'!$B$3,OR(R112="No Contact Date",R112="No Follow-Up Set"))),"1 - Follow Up Now",IF(P112&lt;='Lists &amp; Assumptions'!$B$4,"2 - Renewal Soon",IF(P112&lt;='Lists &amp; Assumptions'!$B$3,"3 - In Window","4 - Future"))))))))</f>
        <v/>
      </c>
      <c r="T112" s="21">
        <f>IF(COUNTA(A112:L112,N112:O112)=0,"",IF(A112="","Missing opportunity ID",IF(COUNTIF($A$6:$A$125,A112)&gt;1,"Duplicate ID",IF(B112="","Missing account",IF(C112="","Missing owner",IF(D112="","Missing renewal date",IF(E112="","Missing existing policy type",IF(F112="","Missing candidate product",IF(E112=F112,"Candidate matches existing",IF(G112="","Missing opportunity source",IF(H112="","Missing stage",IF(AND(OR(K112&lt;&gt;"",L112&lt;&gt;""),OR(K112="",L112="")),"Complete both estimate fields",IF(AND(OR(H112="Won",H112="Declined",H112="Deferred"),O112=""),"Missing closed date",IF(AND(NOT(OR(H112="Won",H112="Declined",H112="Deferred")),O112&lt;&gt;""),"Closed date on open item",IF(AND(I112&lt;&gt;"",J112&lt;&gt;"",J112&lt;I112),"Follow-up before last contact","")))))))))))))))</f>
        <v/>
      </c>
    </row>
    <row r="113" ht="22" customHeight="1">
      <c r="A113" s="14" t="n"/>
      <c r="B113" s="15" t="n"/>
      <c r="C113" s="14" t="n"/>
      <c r="D113" s="16" t="n"/>
      <c r="E113" s="15" t="n"/>
      <c r="F113" s="15" t="n"/>
      <c r="G113" s="14" t="n"/>
      <c r="H113" s="14" t="n"/>
      <c r="I113" s="16" t="n"/>
      <c r="J113" s="16" t="n"/>
      <c r="K113" s="17" t="n"/>
      <c r="L113" s="18" t="n"/>
      <c r="M113" s="19">
        <f>IF(OR(K113="",L113=""),"",IFERROR(K113*L113,""))</f>
        <v/>
      </c>
      <c r="N113" s="15" t="n"/>
      <c r="O113" s="16" t="n"/>
      <c r="P113" s="10">
        <f>IF(D113="","",D113-'Lists &amp; Assumptions'!$B$2)</f>
        <v/>
      </c>
      <c r="Q113" s="20">
        <f>IF(D113="","",IF(OR(H113="Won",H113="Declined",H113="Deferred"),"Closed",IF(P113&lt;0,"Past Renewal",IF(P113&lt;='Lists &amp; Assumptions'!$B$3,"In Window","Future"))))</f>
        <v/>
      </c>
      <c r="R113" s="20">
        <f>IF(COUNTA(A113:L113,N113:O113)=0,"",IF(OR(H113="Won",H113="Declined",H113="Deferred"),"Closed",IF(J113&lt;&gt;"",IF(J113&lt;'Lists &amp; Assumptions'!$B$2,"Overdue",IF(J113='Lists &amp; Assumptions'!$B$2,"Due Today","Scheduled")),IF(I113="","No Contact Date",IF('Lists &amp; Assumptions'!$B$2-I113&gt;='Lists &amp; Assumptions'!$B$5,"Stale - Schedule","No Follow-Up Set")))))</f>
        <v/>
      </c>
      <c r="S113" s="20">
        <f>IF(COUNTA(A113:L113,N113:O113)=0,"",IF(T113&lt;&gt;"","Needs Data",IF(OR(H113="Won",H113="Declined",H113="Deferred"),"Closed",IF(P113="","Needs Data",IF(P113&lt;0,"1 - Past Renewal",IF(OR(R113="Overdue",R113="Due Today",R113="Stale - Schedule",AND(P113&lt;='Lists &amp; Assumptions'!$B$3,OR(R113="No Contact Date",R113="No Follow-Up Set"))),"1 - Follow Up Now",IF(P113&lt;='Lists &amp; Assumptions'!$B$4,"2 - Renewal Soon",IF(P113&lt;='Lists &amp; Assumptions'!$B$3,"3 - In Window","4 - Future"))))))))</f>
        <v/>
      </c>
      <c r="T113" s="21">
        <f>IF(COUNTA(A113:L113,N113:O113)=0,"",IF(A113="","Missing opportunity ID",IF(COUNTIF($A$6:$A$125,A113)&gt;1,"Duplicate ID",IF(B113="","Missing account",IF(C113="","Missing owner",IF(D113="","Missing renewal date",IF(E113="","Missing existing policy type",IF(F113="","Missing candidate product",IF(E113=F113,"Candidate matches existing",IF(G113="","Missing opportunity source",IF(H113="","Missing stage",IF(AND(OR(K113&lt;&gt;"",L113&lt;&gt;""),OR(K113="",L113="")),"Complete both estimate fields",IF(AND(OR(H113="Won",H113="Declined",H113="Deferred"),O113=""),"Missing closed date",IF(AND(NOT(OR(H113="Won",H113="Declined",H113="Deferred")),O113&lt;&gt;""),"Closed date on open item",IF(AND(I113&lt;&gt;"",J113&lt;&gt;"",J113&lt;I113),"Follow-up before last contact","")))))))))))))))</f>
        <v/>
      </c>
    </row>
    <row r="114" ht="22" customHeight="1">
      <c r="A114" s="14" t="n"/>
      <c r="B114" s="15" t="n"/>
      <c r="C114" s="14" t="n"/>
      <c r="D114" s="16" t="n"/>
      <c r="E114" s="15" t="n"/>
      <c r="F114" s="15" t="n"/>
      <c r="G114" s="14" t="n"/>
      <c r="H114" s="14" t="n"/>
      <c r="I114" s="16" t="n"/>
      <c r="J114" s="16" t="n"/>
      <c r="K114" s="17" t="n"/>
      <c r="L114" s="18" t="n"/>
      <c r="M114" s="19">
        <f>IF(OR(K114="",L114=""),"",IFERROR(K114*L114,""))</f>
        <v/>
      </c>
      <c r="N114" s="15" t="n"/>
      <c r="O114" s="16" t="n"/>
      <c r="P114" s="10">
        <f>IF(D114="","",D114-'Lists &amp; Assumptions'!$B$2)</f>
        <v/>
      </c>
      <c r="Q114" s="20">
        <f>IF(D114="","",IF(OR(H114="Won",H114="Declined",H114="Deferred"),"Closed",IF(P114&lt;0,"Past Renewal",IF(P114&lt;='Lists &amp; Assumptions'!$B$3,"In Window","Future"))))</f>
        <v/>
      </c>
      <c r="R114" s="20">
        <f>IF(COUNTA(A114:L114,N114:O114)=0,"",IF(OR(H114="Won",H114="Declined",H114="Deferred"),"Closed",IF(J114&lt;&gt;"",IF(J114&lt;'Lists &amp; Assumptions'!$B$2,"Overdue",IF(J114='Lists &amp; Assumptions'!$B$2,"Due Today","Scheduled")),IF(I114="","No Contact Date",IF('Lists &amp; Assumptions'!$B$2-I114&gt;='Lists &amp; Assumptions'!$B$5,"Stale - Schedule","No Follow-Up Set")))))</f>
        <v/>
      </c>
      <c r="S114" s="20">
        <f>IF(COUNTA(A114:L114,N114:O114)=0,"",IF(T114&lt;&gt;"","Needs Data",IF(OR(H114="Won",H114="Declined",H114="Deferred"),"Closed",IF(P114="","Needs Data",IF(P114&lt;0,"1 - Past Renewal",IF(OR(R114="Overdue",R114="Due Today",R114="Stale - Schedule",AND(P114&lt;='Lists &amp; Assumptions'!$B$3,OR(R114="No Contact Date",R114="No Follow-Up Set"))),"1 - Follow Up Now",IF(P114&lt;='Lists &amp; Assumptions'!$B$4,"2 - Renewal Soon",IF(P114&lt;='Lists &amp; Assumptions'!$B$3,"3 - In Window","4 - Future"))))))))</f>
        <v/>
      </c>
      <c r="T114" s="21">
        <f>IF(COUNTA(A114:L114,N114:O114)=0,"",IF(A114="","Missing opportunity ID",IF(COUNTIF($A$6:$A$125,A114)&gt;1,"Duplicate ID",IF(B114="","Missing account",IF(C114="","Missing owner",IF(D114="","Missing renewal date",IF(E114="","Missing existing policy type",IF(F114="","Missing candidate product",IF(E114=F114,"Candidate matches existing",IF(G114="","Missing opportunity source",IF(H114="","Missing stage",IF(AND(OR(K114&lt;&gt;"",L114&lt;&gt;""),OR(K114="",L114="")),"Complete both estimate fields",IF(AND(OR(H114="Won",H114="Declined",H114="Deferred"),O114=""),"Missing closed date",IF(AND(NOT(OR(H114="Won",H114="Declined",H114="Deferred")),O114&lt;&gt;""),"Closed date on open item",IF(AND(I114&lt;&gt;"",J114&lt;&gt;"",J114&lt;I114),"Follow-up before last contact","")))))))))))))))</f>
        <v/>
      </c>
    </row>
    <row r="115" ht="22" customHeight="1">
      <c r="A115" s="14" t="n"/>
      <c r="B115" s="15" t="n"/>
      <c r="C115" s="14" t="n"/>
      <c r="D115" s="16" t="n"/>
      <c r="E115" s="15" t="n"/>
      <c r="F115" s="15" t="n"/>
      <c r="G115" s="14" t="n"/>
      <c r="H115" s="14" t="n"/>
      <c r="I115" s="16" t="n"/>
      <c r="J115" s="16" t="n"/>
      <c r="K115" s="17" t="n"/>
      <c r="L115" s="18" t="n"/>
      <c r="M115" s="19">
        <f>IF(OR(K115="",L115=""),"",IFERROR(K115*L115,""))</f>
        <v/>
      </c>
      <c r="N115" s="15" t="n"/>
      <c r="O115" s="16" t="n"/>
      <c r="P115" s="10">
        <f>IF(D115="","",D115-'Lists &amp; Assumptions'!$B$2)</f>
        <v/>
      </c>
      <c r="Q115" s="20">
        <f>IF(D115="","",IF(OR(H115="Won",H115="Declined",H115="Deferred"),"Closed",IF(P115&lt;0,"Past Renewal",IF(P115&lt;='Lists &amp; Assumptions'!$B$3,"In Window","Future"))))</f>
        <v/>
      </c>
      <c r="R115" s="20">
        <f>IF(COUNTA(A115:L115,N115:O115)=0,"",IF(OR(H115="Won",H115="Declined",H115="Deferred"),"Closed",IF(J115&lt;&gt;"",IF(J115&lt;'Lists &amp; Assumptions'!$B$2,"Overdue",IF(J115='Lists &amp; Assumptions'!$B$2,"Due Today","Scheduled")),IF(I115="","No Contact Date",IF('Lists &amp; Assumptions'!$B$2-I115&gt;='Lists &amp; Assumptions'!$B$5,"Stale - Schedule","No Follow-Up Set")))))</f>
        <v/>
      </c>
      <c r="S115" s="20">
        <f>IF(COUNTA(A115:L115,N115:O115)=0,"",IF(T115&lt;&gt;"","Needs Data",IF(OR(H115="Won",H115="Declined",H115="Deferred"),"Closed",IF(P115="","Needs Data",IF(P115&lt;0,"1 - Past Renewal",IF(OR(R115="Overdue",R115="Due Today",R115="Stale - Schedule",AND(P115&lt;='Lists &amp; Assumptions'!$B$3,OR(R115="No Contact Date",R115="No Follow-Up Set"))),"1 - Follow Up Now",IF(P115&lt;='Lists &amp; Assumptions'!$B$4,"2 - Renewal Soon",IF(P115&lt;='Lists &amp; Assumptions'!$B$3,"3 - In Window","4 - Future"))))))))</f>
        <v/>
      </c>
      <c r="T115" s="21">
        <f>IF(COUNTA(A115:L115,N115:O115)=0,"",IF(A115="","Missing opportunity ID",IF(COUNTIF($A$6:$A$125,A115)&gt;1,"Duplicate ID",IF(B115="","Missing account",IF(C115="","Missing owner",IF(D115="","Missing renewal date",IF(E115="","Missing existing policy type",IF(F115="","Missing candidate product",IF(E115=F115,"Candidate matches existing",IF(G115="","Missing opportunity source",IF(H115="","Missing stage",IF(AND(OR(K115&lt;&gt;"",L115&lt;&gt;""),OR(K115="",L115="")),"Complete both estimate fields",IF(AND(OR(H115="Won",H115="Declined",H115="Deferred"),O115=""),"Missing closed date",IF(AND(NOT(OR(H115="Won",H115="Declined",H115="Deferred")),O115&lt;&gt;""),"Closed date on open item",IF(AND(I115&lt;&gt;"",J115&lt;&gt;"",J115&lt;I115),"Follow-up before last contact","")))))))))))))))</f>
        <v/>
      </c>
    </row>
    <row r="116" ht="22" customHeight="1">
      <c r="A116" s="14" t="n"/>
      <c r="B116" s="15" t="n"/>
      <c r="C116" s="14" t="n"/>
      <c r="D116" s="16" t="n"/>
      <c r="E116" s="15" t="n"/>
      <c r="F116" s="15" t="n"/>
      <c r="G116" s="14" t="n"/>
      <c r="H116" s="14" t="n"/>
      <c r="I116" s="16" t="n"/>
      <c r="J116" s="16" t="n"/>
      <c r="K116" s="17" t="n"/>
      <c r="L116" s="18" t="n"/>
      <c r="M116" s="19">
        <f>IF(OR(K116="",L116=""),"",IFERROR(K116*L116,""))</f>
        <v/>
      </c>
      <c r="N116" s="15" t="n"/>
      <c r="O116" s="16" t="n"/>
      <c r="P116" s="10">
        <f>IF(D116="","",D116-'Lists &amp; Assumptions'!$B$2)</f>
        <v/>
      </c>
      <c r="Q116" s="20">
        <f>IF(D116="","",IF(OR(H116="Won",H116="Declined",H116="Deferred"),"Closed",IF(P116&lt;0,"Past Renewal",IF(P116&lt;='Lists &amp; Assumptions'!$B$3,"In Window","Future"))))</f>
        <v/>
      </c>
      <c r="R116" s="20">
        <f>IF(COUNTA(A116:L116,N116:O116)=0,"",IF(OR(H116="Won",H116="Declined",H116="Deferred"),"Closed",IF(J116&lt;&gt;"",IF(J116&lt;'Lists &amp; Assumptions'!$B$2,"Overdue",IF(J116='Lists &amp; Assumptions'!$B$2,"Due Today","Scheduled")),IF(I116="","No Contact Date",IF('Lists &amp; Assumptions'!$B$2-I116&gt;='Lists &amp; Assumptions'!$B$5,"Stale - Schedule","No Follow-Up Set")))))</f>
        <v/>
      </c>
      <c r="S116" s="20">
        <f>IF(COUNTA(A116:L116,N116:O116)=0,"",IF(T116&lt;&gt;"","Needs Data",IF(OR(H116="Won",H116="Declined",H116="Deferred"),"Closed",IF(P116="","Needs Data",IF(P116&lt;0,"1 - Past Renewal",IF(OR(R116="Overdue",R116="Due Today",R116="Stale - Schedule",AND(P116&lt;='Lists &amp; Assumptions'!$B$3,OR(R116="No Contact Date",R116="No Follow-Up Set"))),"1 - Follow Up Now",IF(P116&lt;='Lists &amp; Assumptions'!$B$4,"2 - Renewal Soon",IF(P116&lt;='Lists &amp; Assumptions'!$B$3,"3 - In Window","4 - Future"))))))))</f>
        <v/>
      </c>
      <c r="T116" s="21">
        <f>IF(COUNTA(A116:L116,N116:O116)=0,"",IF(A116="","Missing opportunity ID",IF(COUNTIF($A$6:$A$125,A116)&gt;1,"Duplicate ID",IF(B116="","Missing account",IF(C116="","Missing owner",IF(D116="","Missing renewal date",IF(E116="","Missing existing policy type",IF(F116="","Missing candidate product",IF(E116=F116,"Candidate matches existing",IF(G116="","Missing opportunity source",IF(H116="","Missing stage",IF(AND(OR(K116&lt;&gt;"",L116&lt;&gt;""),OR(K116="",L116="")),"Complete both estimate fields",IF(AND(OR(H116="Won",H116="Declined",H116="Deferred"),O116=""),"Missing closed date",IF(AND(NOT(OR(H116="Won",H116="Declined",H116="Deferred")),O116&lt;&gt;""),"Closed date on open item",IF(AND(I116&lt;&gt;"",J116&lt;&gt;"",J116&lt;I116),"Follow-up before last contact","")))))))))))))))</f>
        <v/>
      </c>
    </row>
    <row r="117" ht="22" customHeight="1">
      <c r="A117" s="14" t="n"/>
      <c r="B117" s="15" t="n"/>
      <c r="C117" s="14" t="n"/>
      <c r="D117" s="16" t="n"/>
      <c r="E117" s="15" t="n"/>
      <c r="F117" s="15" t="n"/>
      <c r="G117" s="14" t="n"/>
      <c r="H117" s="14" t="n"/>
      <c r="I117" s="16" t="n"/>
      <c r="J117" s="16" t="n"/>
      <c r="K117" s="17" t="n"/>
      <c r="L117" s="18" t="n"/>
      <c r="M117" s="19">
        <f>IF(OR(K117="",L117=""),"",IFERROR(K117*L117,""))</f>
        <v/>
      </c>
      <c r="N117" s="15" t="n"/>
      <c r="O117" s="16" t="n"/>
      <c r="P117" s="10">
        <f>IF(D117="","",D117-'Lists &amp; Assumptions'!$B$2)</f>
        <v/>
      </c>
      <c r="Q117" s="20">
        <f>IF(D117="","",IF(OR(H117="Won",H117="Declined",H117="Deferred"),"Closed",IF(P117&lt;0,"Past Renewal",IF(P117&lt;='Lists &amp; Assumptions'!$B$3,"In Window","Future"))))</f>
        <v/>
      </c>
      <c r="R117" s="20">
        <f>IF(COUNTA(A117:L117,N117:O117)=0,"",IF(OR(H117="Won",H117="Declined",H117="Deferred"),"Closed",IF(J117&lt;&gt;"",IF(J117&lt;'Lists &amp; Assumptions'!$B$2,"Overdue",IF(J117='Lists &amp; Assumptions'!$B$2,"Due Today","Scheduled")),IF(I117="","No Contact Date",IF('Lists &amp; Assumptions'!$B$2-I117&gt;='Lists &amp; Assumptions'!$B$5,"Stale - Schedule","No Follow-Up Set")))))</f>
        <v/>
      </c>
      <c r="S117" s="20">
        <f>IF(COUNTA(A117:L117,N117:O117)=0,"",IF(T117&lt;&gt;"","Needs Data",IF(OR(H117="Won",H117="Declined",H117="Deferred"),"Closed",IF(P117="","Needs Data",IF(P117&lt;0,"1 - Past Renewal",IF(OR(R117="Overdue",R117="Due Today",R117="Stale - Schedule",AND(P117&lt;='Lists &amp; Assumptions'!$B$3,OR(R117="No Contact Date",R117="No Follow-Up Set"))),"1 - Follow Up Now",IF(P117&lt;='Lists &amp; Assumptions'!$B$4,"2 - Renewal Soon",IF(P117&lt;='Lists &amp; Assumptions'!$B$3,"3 - In Window","4 - Future"))))))))</f>
        <v/>
      </c>
      <c r="T117" s="21">
        <f>IF(COUNTA(A117:L117,N117:O117)=0,"",IF(A117="","Missing opportunity ID",IF(COUNTIF($A$6:$A$125,A117)&gt;1,"Duplicate ID",IF(B117="","Missing account",IF(C117="","Missing owner",IF(D117="","Missing renewal date",IF(E117="","Missing existing policy type",IF(F117="","Missing candidate product",IF(E117=F117,"Candidate matches existing",IF(G117="","Missing opportunity source",IF(H117="","Missing stage",IF(AND(OR(K117&lt;&gt;"",L117&lt;&gt;""),OR(K117="",L117="")),"Complete both estimate fields",IF(AND(OR(H117="Won",H117="Declined",H117="Deferred"),O117=""),"Missing closed date",IF(AND(NOT(OR(H117="Won",H117="Declined",H117="Deferred")),O117&lt;&gt;""),"Closed date on open item",IF(AND(I117&lt;&gt;"",J117&lt;&gt;"",J117&lt;I117),"Follow-up before last contact","")))))))))))))))</f>
        <v/>
      </c>
    </row>
    <row r="118" ht="22" customHeight="1">
      <c r="A118" s="14" t="n"/>
      <c r="B118" s="15" t="n"/>
      <c r="C118" s="14" t="n"/>
      <c r="D118" s="16" t="n"/>
      <c r="E118" s="15" t="n"/>
      <c r="F118" s="15" t="n"/>
      <c r="G118" s="14" t="n"/>
      <c r="H118" s="14" t="n"/>
      <c r="I118" s="16" t="n"/>
      <c r="J118" s="16" t="n"/>
      <c r="K118" s="17" t="n"/>
      <c r="L118" s="18" t="n"/>
      <c r="M118" s="19">
        <f>IF(OR(K118="",L118=""),"",IFERROR(K118*L118,""))</f>
        <v/>
      </c>
      <c r="N118" s="15" t="n"/>
      <c r="O118" s="16" t="n"/>
      <c r="P118" s="10">
        <f>IF(D118="","",D118-'Lists &amp; Assumptions'!$B$2)</f>
        <v/>
      </c>
      <c r="Q118" s="20">
        <f>IF(D118="","",IF(OR(H118="Won",H118="Declined",H118="Deferred"),"Closed",IF(P118&lt;0,"Past Renewal",IF(P118&lt;='Lists &amp; Assumptions'!$B$3,"In Window","Future"))))</f>
        <v/>
      </c>
      <c r="R118" s="20">
        <f>IF(COUNTA(A118:L118,N118:O118)=0,"",IF(OR(H118="Won",H118="Declined",H118="Deferred"),"Closed",IF(J118&lt;&gt;"",IF(J118&lt;'Lists &amp; Assumptions'!$B$2,"Overdue",IF(J118='Lists &amp; Assumptions'!$B$2,"Due Today","Scheduled")),IF(I118="","No Contact Date",IF('Lists &amp; Assumptions'!$B$2-I118&gt;='Lists &amp; Assumptions'!$B$5,"Stale - Schedule","No Follow-Up Set")))))</f>
        <v/>
      </c>
      <c r="S118" s="20">
        <f>IF(COUNTA(A118:L118,N118:O118)=0,"",IF(T118&lt;&gt;"","Needs Data",IF(OR(H118="Won",H118="Declined",H118="Deferred"),"Closed",IF(P118="","Needs Data",IF(P118&lt;0,"1 - Past Renewal",IF(OR(R118="Overdue",R118="Due Today",R118="Stale - Schedule",AND(P118&lt;='Lists &amp; Assumptions'!$B$3,OR(R118="No Contact Date",R118="No Follow-Up Set"))),"1 - Follow Up Now",IF(P118&lt;='Lists &amp; Assumptions'!$B$4,"2 - Renewal Soon",IF(P118&lt;='Lists &amp; Assumptions'!$B$3,"3 - In Window","4 - Future"))))))))</f>
        <v/>
      </c>
      <c r="T118" s="21">
        <f>IF(COUNTA(A118:L118,N118:O118)=0,"",IF(A118="","Missing opportunity ID",IF(COUNTIF($A$6:$A$125,A118)&gt;1,"Duplicate ID",IF(B118="","Missing account",IF(C118="","Missing owner",IF(D118="","Missing renewal date",IF(E118="","Missing existing policy type",IF(F118="","Missing candidate product",IF(E118=F118,"Candidate matches existing",IF(G118="","Missing opportunity source",IF(H118="","Missing stage",IF(AND(OR(K118&lt;&gt;"",L118&lt;&gt;""),OR(K118="",L118="")),"Complete both estimate fields",IF(AND(OR(H118="Won",H118="Declined",H118="Deferred"),O118=""),"Missing closed date",IF(AND(NOT(OR(H118="Won",H118="Declined",H118="Deferred")),O118&lt;&gt;""),"Closed date on open item",IF(AND(I118&lt;&gt;"",J118&lt;&gt;"",J118&lt;I118),"Follow-up before last contact","")))))))))))))))</f>
        <v/>
      </c>
    </row>
    <row r="119" ht="22" customHeight="1">
      <c r="A119" s="14" t="n"/>
      <c r="B119" s="15" t="n"/>
      <c r="C119" s="14" t="n"/>
      <c r="D119" s="16" t="n"/>
      <c r="E119" s="15" t="n"/>
      <c r="F119" s="15" t="n"/>
      <c r="G119" s="14" t="n"/>
      <c r="H119" s="14" t="n"/>
      <c r="I119" s="16" t="n"/>
      <c r="J119" s="16" t="n"/>
      <c r="K119" s="17" t="n"/>
      <c r="L119" s="18" t="n"/>
      <c r="M119" s="19">
        <f>IF(OR(K119="",L119=""),"",IFERROR(K119*L119,""))</f>
        <v/>
      </c>
      <c r="N119" s="15" t="n"/>
      <c r="O119" s="16" t="n"/>
      <c r="P119" s="10">
        <f>IF(D119="","",D119-'Lists &amp; Assumptions'!$B$2)</f>
        <v/>
      </c>
      <c r="Q119" s="20">
        <f>IF(D119="","",IF(OR(H119="Won",H119="Declined",H119="Deferred"),"Closed",IF(P119&lt;0,"Past Renewal",IF(P119&lt;='Lists &amp; Assumptions'!$B$3,"In Window","Future"))))</f>
        <v/>
      </c>
      <c r="R119" s="20">
        <f>IF(COUNTA(A119:L119,N119:O119)=0,"",IF(OR(H119="Won",H119="Declined",H119="Deferred"),"Closed",IF(J119&lt;&gt;"",IF(J119&lt;'Lists &amp; Assumptions'!$B$2,"Overdue",IF(J119='Lists &amp; Assumptions'!$B$2,"Due Today","Scheduled")),IF(I119="","No Contact Date",IF('Lists &amp; Assumptions'!$B$2-I119&gt;='Lists &amp; Assumptions'!$B$5,"Stale - Schedule","No Follow-Up Set")))))</f>
        <v/>
      </c>
      <c r="S119" s="20">
        <f>IF(COUNTA(A119:L119,N119:O119)=0,"",IF(T119&lt;&gt;"","Needs Data",IF(OR(H119="Won",H119="Declined",H119="Deferred"),"Closed",IF(P119="","Needs Data",IF(P119&lt;0,"1 - Past Renewal",IF(OR(R119="Overdue",R119="Due Today",R119="Stale - Schedule",AND(P119&lt;='Lists &amp; Assumptions'!$B$3,OR(R119="No Contact Date",R119="No Follow-Up Set"))),"1 - Follow Up Now",IF(P119&lt;='Lists &amp; Assumptions'!$B$4,"2 - Renewal Soon",IF(P119&lt;='Lists &amp; Assumptions'!$B$3,"3 - In Window","4 - Future"))))))))</f>
        <v/>
      </c>
      <c r="T119" s="21">
        <f>IF(COUNTA(A119:L119,N119:O119)=0,"",IF(A119="","Missing opportunity ID",IF(COUNTIF($A$6:$A$125,A119)&gt;1,"Duplicate ID",IF(B119="","Missing account",IF(C119="","Missing owner",IF(D119="","Missing renewal date",IF(E119="","Missing existing policy type",IF(F119="","Missing candidate product",IF(E119=F119,"Candidate matches existing",IF(G119="","Missing opportunity source",IF(H119="","Missing stage",IF(AND(OR(K119&lt;&gt;"",L119&lt;&gt;""),OR(K119="",L119="")),"Complete both estimate fields",IF(AND(OR(H119="Won",H119="Declined",H119="Deferred"),O119=""),"Missing closed date",IF(AND(NOT(OR(H119="Won",H119="Declined",H119="Deferred")),O119&lt;&gt;""),"Closed date on open item",IF(AND(I119&lt;&gt;"",J119&lt;&gt;"",J119&lt;I119),"Follow-up before last contact","")))))))))))))))</f>
        <v/>
      </c>
    </row>
    <row r="120" ht="22" customHeight="1">
      <c r="A120" s="14" t="n"/>
      <c r="B120" s="15" t="n"/>
      <c r="C120" s="14" t="n"/>
      <c r="D120" s="16" t="n"/>
      <c r="E120" s="15" t="n"/>
      <c r="F120" s="15" t="n"/>
      <c r="G120" s="14" t="n"/>
      <c r="H120" s="14" t="n"/>
      <c r="I120" s="16" t="n"/>
      <c r="J120" s="16" t="n"/>
      <c r="K120" s="17" t="n"/>
      <c r="L120" s="18" t="n"/>
      <c r="M120" s="19">
        <f>IF(OR(K120="",L120=""),"",IFERROR(K120*L120,""))</f>
        <v/>
      </c>
      <c r="N120" s="15" t="n"/>
      <c r="O120" s="16" t="n"/>
      <c r="P120" s="10">
        <f>IF(D120="","",D120-'Lists &amp; Assumptions'!$B$2)</f>
        <v/>
      </c>
      <c r="Q120" s="20">
        <f>IF(D120="","",IF(OR(H120="Won",H120="Declined",H120="Deferred"),"Closed",IF(P120&lt;0,"Past Renewal",IF(P120&lt;='Lists &amp; Assumptions'!$B$3,"In Window","Future"))))</f>
        <v/>
      </c>
      <c r="R120" s="20">
        <f>IF(COUNTA(A120:L120,N120:O120)=0,"",IF(OR(H120="Won",H120="Declined",H120="Deferred"),"Closed",IF(J120&lt;&gt;"",IF(J120&lt;'Lists &amp; Assumptions'!$B$2,"Overdue",IF(J120='Lists &amp; Assumptions'!$B$2,"Due Today","Scheduled")),IF(I120="","No Contact Date",IF('Lists &amp; Assumptions'!$B$2-I120&gt;='Lists &amp; Assumptions'!$B$5,"Stale - Schedule","No Follow-Up Set")))))</f>
        <v/>
      </c>
      <c r="S120" s="20">
        <f>IF(COUNTA(A120:L120,N120:O120)=0,"",IF(T120&lt;&gt;"","Needs Data",IF(OR(H120="Won",H120="Declined",H120="Deferred"),"Closed",IF(P120="","Needs Data",IF(P120&lt;0,"1 - Past Renewal",IF(OR(R120="Overdue",R120="Due Today",R120="Stale - Schedule",AND(P120&lt;='Lists &amp; Assumptions'!$B$3,OR(R120="No Contact Date",R120="No Follow-Up Set"))),"1 - Follow Up Now",IF(P120&lt;='Lists &amp; Assumptions'!$B$4,"2 - Renewal Soon",IF(P120&lt;='Lists &amp; Assumptions'!$B$3,"3 - In Window","4 - Future"))))))))</f>
        <v/>
      </c>
      <c r="T120" s="21">
        <f>IF(COUNTA(A120:L120,N120:O120)=0,"",IF(A120="","Missing opportunity ID",IF(COUNTIF($A$6:$A$125,A120)&gt;1,"Duplicate ID",IF(B120="","Missing account",IF(C120="","Missing owner",IF(D120="","Missing renewal date",IF(E120="","Missing existing policy type",IF(F120="","Missing candidate product",IF(E120=F120,"Candidate matches existing",IF(G120="","Missing opportunity source",IF(H120="","Missing stage",IF(AND(OR(K120&lt;&gt;"",L120&lt;&gt;""),OR(K120="",L120="")),"Complete both estimate fields",IF(AND(OR(H120="Won",H120="Declined",H120="Deferred"),O120=""),"Missing closed date",IF(AND(NOT(OR(H120="Won",H120="Declined",H120="Deferred")),O120&lt;&gt;""),"Closed date on open item",IF(AND(I120&lt;&gt;"",J120&lt;&gt;"",J120&lt;I120),"Follow-up before last contact","")))))))))))))))</f>
        <v/>
      </c>
    </row>
    <row r="121" ht="22" customHeight="1">
      <c r="A121" s="14" t="n"/>
      <c r="B121" s="15" t="n"/>
      <c r="C121" s="14" t="n"/>
      <c r="D121" s="16" t="n"/>
      <c r="E121" s="15" t="n"/>
      <c r="F121" s="15" t="n"/>
      <c r="G121" s="14" t="n"/>
      <c r="H121" s="14" t="n"/>
      <c r="I121" s="16" t="n"/>
      <c r="J121" s="16" t="n"/>
      <c r="K121" s="17" t="n"/>
      <c r="L121" s="18" t="n"/>
      <c r="M121" s="19">
        <f>IF(OR(K121="",L121=""),"",IFERROR(K121*L121,""))</f>
        <v/>
      </c>
      <c r="N121" s="15" t="n"/>
      <c r="O121" s="16" t="n"/>
      <c r="P121" s="10">
        <f>IF(D121="","",D121-'Lists &amp; Assumptions'!$B$2)</f>
        <v/>
      </c>
      <c r="Q121" s="20">
        <f>IF(D121="","",IF(OR(H121="Won",H121="Declined",H121="Deferred"),"Closed",IF(P121&lt;0,"Past Renewal",IF(P121&lt;='Lists &amp; Assumptions'!$B$3,"In Window","Future"))))</f>
        <v/>
      </c>
      <c r="R121" s="20">
        <f>IF(COUNTA(A121:L121,N121:O121)=0,"",IF(OR(H121="Won",H121="Declined",H121="Deferred"),"Closed",IF(J121&lt;&gt;"",IF(J121&lt;'Lists &amp; Assumptions'!$B$2,"Overdue",IF(J121='Lists &amp; Assumptions'!$B$2,"Due Today","Scheduled")),IF(I121="","No Contact Date",IF('Lists &amp; Assumptions'!$B$2-I121&gt;='Lists &amp; Assumptions'!$B$5,"Stale - Schedule","No Follow-Up Set")))))</f>
        <v/>
      </c>
      <c r="S121" s="20">
        <f>IF(COUNTA(A121:L121,N121:O121)=0,"",IF(T121&lt;&gt;"","Needs Data",IF(OR(H121="Won",H121="Declined",H121="Deferred"),"Closed",IF(P121="","Needs Data",IF(P121&lt;0,"1 - Past Renewal",IF(OR(R121="Overdue",R121="Due Today",R121="Stale - Schedule",AND(P121&lt;='Lists &amp; Assumptions'!$B$3,OR(R121="No Contact Date",R121="No Follow-Up Set"))),"1 - Follow Up Now",IF(P121&lt;='Lists &amp; Assumptions'!$B$4,"2 - Renewal Soon",IF(P121&lt;='Lists &amp; Assumptions'!$B$3,"3 - In Window","4 - Future"))))))))</f>
        <v/>
      </c>
      <c r="T121" s="21">
        <f>IF(COUNTA(A121:L121,N121:O121)=0,"",IF(A121="","Missing opportunity ID",IF(COUNTIF($A$6:$A$125,A121)&gt;1,"Duplicate ID",IF(B121="","Missing account",IF(C121="","Missing owner",IF(D121="","Missing renewal date",IF(E121="","Missing existing policy type",IF(F121="","Missing candidate product",IF(E121=F121,"Candidate matches existing",IF(G121="","Missing opportunity source",IF(H121="","Missing stage",IF(AND(OR(K121&lt;&gt;"",L121&lt;&gt;""),OR(K121="",L121="")),"Complete both estimate fields",IF(AND(OR(H121="Won",H121="Declined",H121="Deferred"),O121=""),"Missing closed date",IF(AND(NOT(OR(H121="Won",H121="Declined",H121="Deferred")),O121&lt;&gt;""),"Closed date on open item",IF(AND(I121&lt;&gt;"",J121&lt;&gt;"",J121&lt;I121),"Follow-up before last contact","")))))))))))))))</f>
        <v/>
      </c>
    </row>
    <row r="122" ht="22" customHeight="1">
      <c r="A122" s="14" t="n"/>
      <c r="B122" s="15" t="n"/>
      <c r="C122" s="14" t="n"/>
      <c r="D122" s="16" t="n"/>
      <c r="E122" s="15" t="n"/>
      <c r="F122" s="15" t="n"/>
      <c r="G122" s="14" t="n"/>
      <c r="H122" s="14" t="n"/>
      <c r="I122" s="16" t="n"/>
      <c r="J122" s="16" t="n"/>
      <c r="K122" s="17" t="n"/>
      <c r="L122" s="18" t="n"/>
      <c r="M122" s="19">
        <f>IF(OR(K122="",L122=""),"",IFERROR(K122*L122,""))</f>
        <v/>
      </c>
      <c r="N122" s="15" t="n"/>
      <c r="O122" s="16" t="n"/>
      <c r="P122" s="10">
        <f>IF(D122="","",D122-'Lists &amp; Assumptions'!$B$2)</f>
        <v/>
      </c>
      <c r="Q122" s="20">
        <f>IF(D122="","",IF(OR(H122="Won",H122="Declined",H122="Deferred"),"Closed",IF(P122&lt;0,"Past Renewal",IF(P122&lt;='Lists &amp; Assumptions'!$B$3,"In Window","Future"))))</f>
        <v/>
      </c>
      <c r="R122" s="20">
        <f>IF(COUNTA(A122:L122,N122:O122)=0,"",IF(OR(H122="Won",H122="Declined",H122="Deferred"),"Closed",IF(J122&lt;&gt;"",IF(J122&lt;'Lists &amp; Assumptions'!$B$2,"Overdue",IF(J122='Lists &amp; Assumptions'!$B$2,"Due Today","Scheduled")),IF(I122="","No Contact Date",IF('Lists &amp; Assumptions'!$B$2-I122&gt;='Lists &amp; Assumptions'!$B$5,"Stale - Schedule","No Follow-Up Set")))))</f>
        <v/>
      </c>
      <c r="S122" s="20">
        <f>IF(COUNTA(A122:L122,N122:O122)=0,"",IF(T122&lt;&gt;"","Needs Data",IF(OR(H122="Won",H122="Declined",H122="Deferred"),"Closed",IF(P122="","Needs Data",IF(P122&lt;0,"1 - Past Renewal",IF(OR(R122="Overdue",R122="Due Today",R122="Stale - Schedule",AND(P122&lt;='Lists &amp; Assumptions'!$B$3,OR(R122="No Contact Date",R122="No Follow-Up Set"))),"1 - Follow Up Now",IF(P122&lt;='Lists &amp; Assumptions'!$B$4,"2 - Renewal Soon",IF(P122&lt;='Lists &amp; Assumptions'!$B$3,"3 - In Window","4 - Future"))))))))</f>
        <v/>
      </c>
      <c r="T122" s="21">
        <f>IF(COUNTA(A122:L122,N122:O122)=0,"",IF(A122="","Missing opportunity ID",IF(COUNTIF($A$6:$A$125,A122)&gt;1,"Duplicate ID",IF(B122="","Missing account",IF(C122="","Missing owner",IF(D122="","Missing renewal date",IF(E122="","Missing existing policy type",IF(F122="","Missing candidate product",IF(E122=F122,"Candidate matches existing",IF(G122="","Missing opportunity source",IF(H122="","Missing stage",IF(AND(OR(K122&lt;&gt;"",L122&lt;&gt;""),OR(K122="",L122="")),"Complete both estimate fields",IF(AND(OR(H122="Won",H122="Declined",H122="Deferred"),O122=""),"Missing closed date",IF(AND(NOT(OR(H122="Won",H122="Declined",H122="Deferred")),O122&lt;&gt;""),"Closed date on open item",IF(AND(I122&lt;&gt;"",J122&lt;&gt;"",J122&lt;I122),"Follow-up before last contact","")))))))))))))))</f>
        <v/>
      </c>
    </row>
    <row r="123" ht="22" customHeight="1">
      <c r="A123" s="14" t="n"/>
      <c r="B123" s="15" t="n"/>
      <c r="C123" s="14" t="n"/>
      <c r="D123" s="16" t="n"/>
      <c r="E123" s="15" t="n"/>
      <c r="F123" s="15" t="n"/>
      <c r="G123" s="14" t="n"/>
      <c r="H123" s="14" t="n"/>
      <c r="I123" s="16" t="n"/>
      <c r="J123" s="16" t="n"/>
      <c r="K123" s="17" t="n"/>
      <c r="L123" s="18" t="n"/>
      <c r="M123" s="19">
        <f>IF(OR(K123="",L123=""),"",IFERROR(K123*L123,""))</f>
        <v/>
      </c>
      <c r="N123" s="15" t="n"/>
      <c r="O123" s="16" t="n"/>
      <c r="P123" s="10">
        <f>IF(D123="","",D123-'Lists &amp; Assumptions'!$B$2)</f>
        <v/>
      </c>
      <c r="Q123" s="20">
        <f>IF(D123="","",IF(OR(H123="Won",H123="Declined",H123="Deferred"),"Closed",IF(P123&lt;0,"Past Renewal",IF(P123&lt;='Lists &amp; Assumptions'!$B$3,"In Window","Future"))))</f>
        <v/>
      </c>
      <c r="R123" s="20">
        <f>IF(COUNTA(A123:L123,N123:O123)=0,"",IF(OR(H123="Won",H123="Declined",H123="Deferred"),"Closed",IF(J123&lt;&gt;"",IF(J123&lt;'Lists &amp; Assumptions'!$B$2,"Overdue",IF(J123='Lists &amp; Assumptions'!$B$2,"Due Today","Scheduled")),IF(I123="","No Contact Date",IF('Lists &amp; Assumptions'!$B$2-I123&gt;='Lists &amp; Assumptions'!$B$5,"Stale - Schedule","No Follow-Up Set")))))</f>
        <v/>
      </c>
      <c r="S123" s="20">
        <f>IF(COUNTA(A123:L123,N123:O123)=0,"",IF(T123&lt;&gt;"","Needs Data",IF(OR(H123="Won",H123="Declined",H123="Deferred"),"Closed",IF(P123="","Needs Data",IF(P123&lt;0,"1 - Past Renewal",IF(OR(R123="Overdue",R123="Due Today",R123="Stale - Schedule",AND(P123&lt;='Lists &amp; Assumptions'!$B$3,OR(R123="No Contact Date",R123="No Follow-Up Set"))),"1 - Follow Up Now",IF(P123&lt;='Lists &amp; Assumptions'!$B$4,"2 - Renewal Soon",IF(P123&lt;='Lists &amp; Assumptions'!$B$3,"3 - In Window","4 - Future"))))))))</f>
        <v/>
      </c>
      <c r="T123" s="21">
        <f>IF(COUNTA(A123:L123,N123:O123)=0,"",IF(A123="","Missing opportunity ID",IF(COUNTIF($A$6:$A$125,A123)&gt;1,"Duplicate ID",IF(B123="","Missing account",IF(C123="","Missing owner",IF(D123="","Missing renewal date",IF(E123="","Missing existing policy type",IF(F123="","Missing candidate product",IF(E123=F123,"Candidate matches existing",IF(G123="","Missing opportunity source",IF(H123="","Missing stage",IF(AND(OR(K123&lt;&gt;"",L123&lt;&gt;""),OR(K123="",L123="")),"Complete both estimate fields",IF(AND(OR(H123="Won",H123="Declined",H123="Deferred"),O123=""),"Missing closed date",IF(AND(NOT(OR(H123="Won",H123="Declined",H123="Deferred")),O123&lt;&gt;""),"Closed date on open item",IF(AND(I123&lt;&gt;"",J123&lt;&gt;"",J123&lt;I123),"Follow-up before last contact","")))))))))))))))</f>
        <v/>
      </c>
    </row>
    <row r="124" ht="22" customHeight="1">
      <c r="A124" s="14" t="n"/>
      <c r="B124" s="15" t="n"/>
      <c r="C124" s="14" t="n"/>
      <c r="D124" s="16" t="n"/>
      <c r="E124" s="15" t="n"/>
      <c r="F124" s="15" t="n"/>
      <c r="G124" s="14" t="n"/>
      <c r="H124" s="14" t="n"/>
      <c r="I124" s="16" t="n"/>
      <c r="J124" s="16" t="n"/>
      <c r="K124" s="17" t="n"/>
      <c r="L124" s="18" t="n"/>
      <c r="M124" s="19">
        <f>IF(OR(K124="",L124=""),"",IFERROR(K124*L124,""))</f>
        <v/>
      </c>
      <c r="N124" s="15" t="n"/>
      <c r="O124" s="16" t="n"/>
      <c r="P124" s="10">
        <f>IF(D124="","",D124-'Lists &amp; Assumptions'!$B$2)</f>
        <v/>
      </c>
      <c r="Q124" s="20">
        <f>IF(D124="","",IF(OR(H124="Won",H124="Declined",H124="Deferred"),"Closed",IF(P124&lt;0,"Past Renewal",IF(P124&lt;='Lists &amp; Assumptions'!$B$3,"In Window","Future"))))</f>
        <v/>
      </c>
      <c r="R124" s="20">
        <f>IF(COUNTA(A124:L124,N124:O124)=0,"",IF(OR(H124="Won",H124="Declined",H124="Deferred"),"Closed",IF(J124&lt;&gt;"",IF(J124&lt;'Lists &amp; Assumptions'!$B$2,"Overdue",IF(J124='Lists &amp; Assumptions'!$B$2,"Due Today","Scheduled")),IF(I124="","No Contact Date",IF('Lists &amp; Assumptions'!$B$2-I124&gt;='Lists &amp; Assumptions'!$B$5,"Stale - Schedule","No Follow-Up Set")))))</f>
        <v/>
      </c>
      <c r="S124" s="20">
        <f>IF(COUNTA(A124:L124,N124:O124)=0,"",IF(T124&lt;&gt;"","Needs Data",IF(OR(H124="Won",H124="Declined",H124="Deferred"),"Closed",IF(P124="","Needs Data",IF(P124&lt;0,"1 - Past Renewal",IF(OR(R124="Overdue",R124="Due Today",R124="Stale - Schedule",AND(P124&lt;='Lists &amp; Assumptions'!$B$3,OR(R124="No Contact Date",R124="No Follow-Up Set"))),"1 - Follow Up Now",IF(P124&lt;='Lists &amp; Assumptions'!$B$4,"2 - Renewal Soon",IF(P124&lt;='Lists &amp; Assumptions'!$B$3,"3 - In Window","4 - Future"))))))))</f>
        <v/>
      </c>
      <c r="T124" s="21">
        <f>IF(COUNTA(A124:L124,N124:O124)=0,"",IF(A124="","Missing opportunity ID",IF(COUNTIF($A$6:$A$125,A124)&gt;1,"Duplicate ID",IF(B124="","Missing account",IF(C124="","Missing owner",IF(D124="","Missing renewal date",IF(E124="","Missing existing policy type",IF(F124="","Missing candidate product",IF(E124=F124,"Candidate matches existing",IF(G124="","Missing opportunity source",IF(H124="","Missing stage",IF(AND(OR(K124&lt;&gt;"",L124&lt;&gt;""),OR(K124="",L124="")),"Complete both estimate fields",IF(AND(OR(H124="Won",H124="Declined",H124="Deferred"),O124=""),"Missing closed date",IF(AND(NOT(OR(H124="Won",H124="Declined",H124="Deferred")),O124&lt;&gt;""),"Closed date on open item",IF(AND(I124&lt;&gt;"",J124&lt;&gt;"",J124&lt;I124),"Follow-up before last contact","")))))))))))))))</f>
        <v/>
      </c>
    </row>
    <row r="125" ht="22" customHeight="1">
      <c r="A125" s="14" t="n"/>
      <c r="B125" s="15" t="n"/>
      <c r="C125" s="14" t="n"/>
      <c r="D125" s="16" t="n"/>
      <c r="E125" s="15" t="n"/>
      <c r="F125" s="15" t="n"/>
      <c r="G125" s="14" t="n"/>
      <c r="H125" s="14" t="n"/>
      <c r="I125" s="16" t="n"/>
      <c r="J125" s="16" t="n"/>
      <c r="K125" s="17" t="n"/>
      <c r="L125" s="18" t="n"/>
      <c r="M125" s="19">
        <f>IF(OR(K125="",L125=""),"",IFERROR(K125*L125,""))</f>
        <v/>
      </c>
      <c r="N125" s="15" t="n"/>
      <c r="O125" s="16" t="n"/>
      <c r="P125" s="10">
        <f>IF(D125="","",D125-'Lists &amp; Assumptions'!$B$2)</f>
        <v/>
      </c>
      <c r="Q125" s="20">
        <f>IF(D125="","",IF(OR(H125="Won",H125="Declined",H125="Deferred"),"Closed",IF(P125&lt;0,"Past Renewal",IF(P125&lt;='Lists &amp; Assumptions'!$B$3,"In Window","Future"))))</f>
        <v/>
      </c>
      <c r="R125" s="20">
        <f>IF(COUNTA(A125:L125,N125:O125)=0,"",IF(OR(H125="Won",H125="Declined",H125="Deferred"),"Closed",IF(J125&lt;&gt;"",IF(J125&lt;'Lists &amp; Assumptions'!$B$2,"Overdue",IF(J125='Lists &amp; Assumptions'!$B$2,"Due Today","Scheduled")),IF(I125="","No Contact Date",IF('Lists &amp; Assumptions'!$B$2-I125&gt;='Lists &amp; Assumptions'!$B$5,"Stale - Schedule","No Follow-Up Set")))))</f>
        <v/>
      </c>
      <c r="S125" s="20">
        <f>IF(COUNTA(A125:L125,N125:O125)=0,"",IF(T125&lt;&gt;"","Needs Data",IF(OR(H125="Won",H125="Declined",H125="Deferred"),"Closed",IF(P125="","Needs Data",IF(P125&lt;0,"1 - Past Renewal",IF(OR(R125="Overdue",R125="Due Today",R125="Stale - Schedule",AND(P125&lt;='Lists &amp; Assumptions'!$B$3,OR(R125="No Contact Date",R125="No Follow-Up Set"))),"1 - Follow Up Now",IF(P125&lt;='Lists &amp; Assumptions'!$B$4,"2 - Renewal Soon",IF(P125&lt;='Lists &amp; Assumptions'!$B$3,"3 - In Window","4 - Future"))))))))</f>
        <v/>
      </c>
      <c r="T125" s="21">
        <f>IF(COUNTA(A125:L125,N125:O125)=0,"",IF(A125="","Missing opportunity ID",IF(COUNTIF($A$6:$A$125,A125)&gt;1,"Duplicate ID",IF(B125="","Missing account",IF(C125="","Missing owner",IF(D125="","Missing renewal date",IF(E125="","Missing existing policy type",IF(F125="","Missing candidate product",IF(E125=F125,"Candidate matches existing",IF(G125="","Missing opportunity source",IF(H125="","Missing stage",IF(AND(OR(K125&lt;&gt;"",L125&lt;&gt;""),OR(K125="",L125="")),"Complete both estimate fields",IF(AND(OR(H125="Won",H125="Declined",H125="Deferred"),O125=""),"Missing closed date",IF(AND(NOT(OR(H125="Won",H125="Declined",H125="Deferred")),O125&lt;&gt;""),"Closed date on open item",IF(AND(I125&lt;&gt;"",J125&lt;&gt;"",J125&lt;I125),"Follow-up before last contact","")))))))))))))))</f>
        <v/>
      </c>
    </row>
  </sheetData>
  <mergeCells count="1">
    <mergeCell ref="A1:T1"/>
  </mergeCells>
  <conditionalFormatting sqref="T6:T125">
    <cfRule type="expression" priority="1" dxfId="1">
      <formula>T6&lt;&gt;""</formula>
    </cfRule>
  </conditionalFormatting>
  <conditionalFormatting sqref="R6:R125">
    <cfRule type="expression" priority="2" dxfId="1">
      <formula>R6="Overdue"</formula>
    </cfRule>
    <cfRule type="expression" priority="3" dxfId="0">
      <formula>R6="Due Today"</formula>
    </cfRule>
    <cfRule type="expression" priority="4" dxfId="2">
      <formula>R6="Stale - Schedule"</formula>
    </cfRule>
  </conditionalFormatting>
  <conditionalFormatting sqref="S6:S125">
    <cfRule type="expression" priority="5" dxfId="1">
      <formula>S6="Needs Data"</formula>
    </cfRule>
    <cfRule type="expression" priority="6" dxfId="1">
      <formula>LEFT(S6,3)="1 -"</formula>
    </cfRule>
    <cfRule type="expression" priority="7" dxfId="0">
      <formula>LEFT(S6,3)="2 -"</formula>
    </cfRule>
    <cfRule type="expression" priority="8" dxfId="2">
      <formula>LEFT(S6,3)="3 -"</formula>
    </cfRule>
    <cfRule type="expression" priority="9" dxfId="3">
      <formula>S6="Closed"</formula>
    </cfRule>
  </conditionalFormatting>
  <conditionalFormatting sqref="H6:H125">
    <cfRule type="expression" priority="10" dxfId="4">
      <formula>H6="Won"</formula>
    </cfRule>
    <cfRule type="expression" priority="11" dxfId="3">
      <formula>OR(H6="Declined",H6="Deferred")</formula>
    </cfRule>
  </conditionalFormatting>
  <dataValidations count="10">
    <dataValidation sqref="C6:C125" showDropDown="0" showInputMessage="1" showErrorMessage="1" allowBlank="0" errorTitle="Invalid owner" error="Select an owner from the available list." promptTitle="Owner" prompt="Select a fictional work queue." type="list" errorStyle="stop">
      <formula1>=INDIRECT("'Lists &amp; Assumptions'!$E$3:$E$5")</formula1>
    </dataValidation>
    <dataValidation sqref="E6:E125 F6:F125" showDropDown="0" showInputMessage="1" showErrorMessage="1" allowBlank="0" errorTitle="Invalid product" error="Select a product from the available list." promptTitle="Administrative product entry" prompt="Candidate and existing products should differ." type="list" errorStyle="stop">
      <formula1>=INDIRECT("'Lists &amp; Assumptions'!$F$3:$F$13")</formula1>
    </dataValidation>
    <dataValidation sqref="G6:G125" showDropDown="0" showInputMessage="0" showErrorMessage="1" allowBlank="0" errorTitle="Invalid source" error="Select an opportunity source from the available list." type="list" errorStyle="stop">
      <formula1>=INDIRECT("'Lists &amp; Assumptions'!$G$3:$G$6")</formula1>
    </dataValidation>
    <dataValidation sqref="H6:H125" showDropDown="0" showInputMessage="0" showErrorMessage="1" allowBlank="0" errorTitle="Invalid stage" error="Select a stage from the available list." type="list" errorStyle="stop">
      <formula1>=INDIRECT("'Lists &amp; Assumptions'!$D$3:$D$10")</formula1>
    </dataValidation>
    <dataValidation sqref="D6:D125 I6:I125 J6:J125 O6:O125" showDropDown="0" showInputMessage="0" showErrorMessage="1" allowBlank="0" errorTitle="Invalid date" error="Enter a date from 01/01/2000 through 12/31/2100." type="date" errorStyle="stop" operator="between">
      <formula1>DATE(2000,1,1)</formula1>
      <formula2>DATE(2100,12,31)</formula2>
    </dataValidation>
    <dataValidation sqref="K6:K125" showDropDown="0" showInputMessage="0" showErrorMessage="1" allowBlank="0" errorTitle="Invalid estimated premium" error="Enter a nonnegative planning amount up to $10,000,000.00." type="decimal" errorStyle="stop" operator="between">
      <formula1>0</formula1>
      <formula2>10000000</formula2>
    </dataValidation>
    <dataValidation sqref="L6:L125" showDropDown="0" showInputMessage="0" showErrorMessage="1" allowBlank="0" errorTitle="Invalid commission rate" error="Enter a percentage from 0.00% through 100.00%." type="decimal" errorStyle="stop" operator="between">
      <formula1>0</formula1>
      <formula2>1</formula2>
    </dataValidation>
    <dataValidation sqref="A6:A125" showDropDown="0" showInputMessage="0" showErrorMessage="1" allowBlank="0" errorTitle="Opportunity ID too long" error="Enter no more than 20 characters." type="textLength" errorStyle="stop" operator="lessThanOrEqual">
      <formula1>20</formula1>
    </dataValidation>
    <dataValidation sqref="B6:B125" showDropDown="0" showInputMessage="0" showErrorMessage="1" allowBlank="0" errorTitle="Account name too long" error="Enter no more than 80 characters." type="textLength" errorStyle="stop" operator="lessThanOrEqual">
      <formula1>80</formula1>
    </dataValidation>
    <dataValidation sqref="N6:N125" showDropDown="0" showInputMessage="0" showErrorMessage="1" allowBlank="0" errorTitle="Administrative note too long" error="Enter no more than 500 characters." type="textLength" errorStyle="stop" operator="lessThanOrEqual">
      <formula1>500</formula1>
    </dataValidation>
  </dataValidations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13"/>
  <sheetViews>
    <sheetView showGridLines="0" zoomScale="95" workbookViewId="0">
      <pane xSplit="3" ySplit="2" topLeftCell="D3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27" customWidth="1" min="1" max="1"/>
    <col width="18" customWidth="1" min="2" max="2"/>
    <col width="3" customWidth="1" min="3" max="3"/>
    <col width="20" customWidth="1" min="4" max="4"/>
    <col width="20" customWidth="1" min="5" max="5"/>
    <col width="29" customWidth="1" min="6" max="6"/>
    <col width="22" customWidth="1" min="7" max="7"/>
  </cols>
  <sheetData>
    <row r="1" ht="28" customHeight="1">
      <c r="A1" s="1" t="inlineStr">
        <is>
          <t>Lists &amp; Assumptions</t>
        </is>
      </c>
      <c r="B1" s="24" t="n"/>
      <c r="C1" s="24" t="n"/>
      <c r="D1" s="24" t="n"/>
      <c r="E1" s="24" t="n"/>
      <c r="F1" s="24" t="n"/>
      <c r="G1" s="25" t="n"/>
    </row>
    <row r="2" ht="23" customHeight="1">
      <c r="A2" s="5" t="inlineStr">
        <is>
          <t>As of Date</t>
        </is>
      </c>
      <c r="B2" s="16" t="n">
        <v>46275</v>
      </c>
      <c r="D2" s="22" t="inlineStr">
        <is>
          <t>Stages</t>
        </is>
      </c>
      <c r="E2" s="22" t="inlineStr">
        <is>
          <t>Owners</t>
        </is>
      </c>
      <c r="F2" s="22" t="inlineStr">
        <is>
          <t>Products</t>
        </is>
      </c>
      <c r="G2" s="22" t="inlineStr">
        <is>
          <t>Sources</t>
        </is>
      </c>
    </row>
    <row r="3" ht="21" customHeight="1">
      <c r="A3" s="3" t="inlineStr">
        <is>
          <t>Renewal Window Days</t>
        </is>
      </c>
      <c r="B3" s="23" t="n">
        <v>90</v>
      </c>
      <c r="D3" s="14" t="inlineStr">
        <is>
          <t>New</t>
        </is>
      </c>
      <c r="E3" s="14" t="inlineStr">
        <is>
          <t>Sales Desk A</t>
        </is>
      </c>
      <c r="F3" s="14" t="inlineStr">
        <is>
          <t>Personal Auto</t>
        </is>
      </c>
      <c r="G3" s="14" t="inlineStr">
        <is>
          <t>Renewal Review</t>
        </is>
      </c>
    </row>
    <row r="4" ht="21" customHeight="1">
      <c r="A4" s="5" t="inlineStr">
        <is>
          <t>Urgent Renewal Days</t>
        </is>
      </c>
      <c r="B4" s="23" t="n">
        <v>30</v>
      </c>
      <c r="D4" s="14" t="inlineStr">
        <is>
          <t>Contact Planned</t>
        </is>
      </c>
      <c r="E4" s="14" t="inlineStr">
        <is>
          <t>Sales Desk B</t>
        </is>
      </c>
      <c r="F4" s="14" t="inlineStr">
        <is>
          <t>Homeowners</t>
        </is>
      </c>
      <c r="G4" s="14" t="inlineStr">
        <is>
          <t>Client Request</t>
        </is>
      </c>
    </row>
    <row r="5" ht="21" customHeight="1">
      <c r="A5" s="3" t="inlineStr">
        <is>
          <t>Stale Contact Days</t>
        </is>
      </c>
      <c r="B5" s="23" t="n">
        <v>14</v>
      </c>
      <c r="D5" s="14" t="inlineStr">
        <is>
          <t>Contacted</t>
        </is>
      </c>
      <c r="E5" s="14" t="inlineStr">
        <is>
          <t>Service Team A</t>
        </is>
      </c>
      <c r="F5" s="14" t="inlineStr">
        <is>
          <t>Renters</t>
        </is>
      </c>
      <c r="G5" s="14" t="inlineStr">
        <is>
          <t>Service Note</t>
        </is>
      </c>
    </row>
    <row r="6" ht="21" customHeight="1">
      <c r="D6" s="14" t="inlineStr">
        <is>
          <t>Interested</t>
        </is>
      </c>
      <c r="E6" s="11" t="n"/>
      <c r="F6" s="14" t="inlineStr">
        <is>
          <t>Personal Umbrella</t>
        </is>
      </c>
      <c r="G6" s="14" t="inlineStr">
        <is>
          <t>Agency Campaign</t>
        </is>
      </c>
    </row>
    <row r="7" ht="21" customHeight="1">
      <c r="D7" s="14" t="inlineStr">
        <is>
          <t>Quoted</t>
        </is>
      </c>
      <c r="E7" s="9" t="n"/>
      <c r="F7" s="14" t="inlineStr">
        <is>
          <t>Flood</t>
        </is>
      </c>
      <c r="G7" s="9" t="n"/>
    </row>
    <row r="8" ht="21" customHeight="1">
      <c r="D8" s="14" t="inlineStr">
        <is>
          <t>Won</t>
        </is>
      </c>
      <c r="E8" s="11" t="n"/>
      <c r="F8" s="14" t="inlineStr">
        <is>
          <t>Motorcycle</t>
        </is>
      </c>
      <c r="G8" s="11" t="n"/>
    </row>
    <row r="9" ht="21" customHeight="1">
      <c r="D9" s="14" t="inlineStr">
        <is>
          <t>Declined</t>
        </is>
      </c>
      <c r="E9" s="9" t="n"/>
      <c r="F9" s="14" t="inlineStr">
        <is>
          <t>Recreational Vehicle</t>
        </is>
      </c>
      <c r="G9" s="9" t="n"/>
    </row>
    <row r="10" ht="21" customHeight="1">
      <c r="D10" s="14" t="inlineStr">
        <is>
          <t>Deferred</t>
        </is>
      </c>
      <c r="E10" s="11" t="n"/>
      <c r="F10" s="14" t="inlineStr">
        <is>
          <t>Small Commercial Package</t>
        </is>
      </c>
      <c r="G10" s="11" t="n"/>
    </row>
    <row r="11" ht="21" customHeight="1">
      <c r="D11" s="9" t="n"/>
      <c r="E11" s="9" t="n"/>
      <c r="F11" s="14" t="inlineStr">
        <is>
          <t>Commercial Auto</t>
        </is>
      </c>
      <c r="G11" s="9" t="n"/>
    </row>
    <row r="12" ht="21" customHeight="1">
      <c r="D12" s="11" t="n"/>
      <c r="E12" s="11" t="n"/>
      <c r="F12" s="14" t="inlineStr">
        <is>
          <t>Workers' Compensation</t>
        </is>
      </c>
      <c r="G12" s="11" t="n"/>
    </row>
    <row r="13" ht="21" customHeight="1">
      <c r="D13" s="9" t="n"/>
      <c r="E13" s="9" t="n"/>
      <c r="F13" s="14" t="inlineStr">
        <is>
          <t>Cyber</t>
        </is>
      </c>
      <c r="G13" s="9" t="n"/>
    </row>
  </sheetData>
  <mergeCells count="1">
    <mergeCell ref="A1:G1"/>
  </mergeCells>
  <dataValidations count="4">
    <dataValidation sqref="B2" showDropDown="0" showInputMessage="0" showErrorMessage="1" allowBlank="0" errorTitle="Invalid as-of date" error="Enter a date from 01/01/2000 through 12/31/2100." type="date" errorStyle="stop" operator="between">
      <formula1>DATE(2000,1,1)</formula1>
      <formula2>DATE(2100,12,31)</formula2>
    </dataValidation>
    <dataValidation sqref="B3" showDropDown="0" showInputMessage="0" showErrorMessage="1" allowBlank="0" errorTitle="Invalid renewal window" error="Enter a whole number from 1 through 365." type="whole" errorStyle="stop" operator="between">
      <formula1>1</formula1>
      <formula2>365</formula2>
    </dataValidation>
    <dataValidation sqref="B4" showDropDown="0" showInputMessage="0" showErrorMessage="1" allowBlank="0" errorTitle="Invalid urgent window" error="Enter a whole number from 1 through 180 that is not greater than the renewal window." type="custom" errorStyle="stop">
      <formula1>=AND(ISNUMBER(B4),B4=INT(B4),B4&gt;=1,B4&lt;=180,B4&lt;=$B$3)</formula1>
    </dataValidation>
    <dataValidation sqref="B5" showDropDown="0" showInputMessage="0" showErrorMessage="1" allowBlank="0" errorTitle="Invalid stale-contact period" error="Enter a whole number from 1 through 90." type="whole" errorStyle="stop" operator="between">
      <formula1>1</formula1>
      <formula2>90</formula2>
    </dataValidation>
  </dataValidations>
  <pageMargins left="0.75" right="0.75" top="1" bottom="1" header="0.5" footer="0.5"/>
  <tableParts count="1">
    <tablePart xmlns:r="http://schemas.openxmlformats.org/officeDocument/2006/relationships" r:id="rId1"/>
  </tableParts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2026-09-10T05:26:55Z</dcterms:created>
  <dcterms:modified xmlns:dcterms="http://purl.org/dc/terms/" xmlns:xsi="http://www.w3.org/2001/XMLSchema-instance" xsi:type="dcterms:W3CDTF">2026-09-10T05:26:55+00:00Z</dcterms:modified>
</cp:coreProperties>
</file>