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ctiviti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'Summary'!$A$20:$G$25</definedName>
    <definedName name="_xlnm._FilterDatabase" localSheetId="1" hidden="1">'Activities'!$A$5:$M$105</definedName>
    <definedName name="_xlnm._FilterDatabase" localSheetId="2" hidden="1">'Assumptions'!$A$3:$C$10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"/>
    <numFmt numFmtId="167" formatCode="$#,##0.0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A6B75"/>
      <sz val="9"/>
    </font>
    <font>
      <name val="Aptos"/>
      <b val="1"/>
      <color rgb="00243746"/>
      <sz val="10"/>
    </font>
    <font>
      <name val="Aptos"/>
      <color rgb="00243746"/>
      <sz val="10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 Display"/>
      <b val="1"/>
      <color rgb="00173B57"/>
      <sz val="16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E56A2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1" fontId="7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2" fontId="7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2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left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5472F"/>
        </patternFill>
      </fill>
    </dxf>
    <dxf>
      <font>
        <name val="Aptos"/>
        <b val="1"/>
        <color rgb="00FFFFFF"/>
        <sz val="10"/>
      </font>
      <fill>
        <patternFill patternType="solid">
          <fgColor rgb="000F7B78"/>
        </patternFill>
      </fill>
    </dxf>
    <dxf>
      <font>
        <name val="Aptos"/>
        <b val="1"/>
        <color rgb="00243746"/>
        <sz val="10"/>
      </font>
      <fill>
        <patternFill patternType="solid">
          <fgColor rgb="00FCE6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Activity by Producer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'Summary'!B20</f>
            </strRef>
          </tx>
          <spPr>
            <a:solidFill xmlns:a="http://schemas.openxmlformats.org/drawingml/2006/main">
              <a:srgbClr val="173B57"/>
            </a:solidFill>
            <a:ln xmlns:a="http://schemas.openxmlformats.org/drawingml/2006/main">
              <a:solidFill>
                <a:srgbClr val="173B57"/>
              </a:solidFill>
              <a:prstDash val="solid"/>
            </a:ln>
          </spPr>
          <cat>
            <numRef>
              <f>'Summary'!$A$21:$A$25</f>
            </numRef>
          </cat>
          <val>
            <numRef>
              <f>'Summary'!$B$21:$B$25</f>
            </numRef>
          </val>
        </ser>
        <ser>
          <idx val="1"/>
          <order val="1"/>
          <tx>
            <strRef>
              <f>'Summary'!C20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'Summary'!$A$21:$A$25</f>
            </numRef>
          </cat>
          <val>
            <numRef>
              <f>'Summary'!$C$21:$C$25</f>
            </numRef>
          </val>
        </ser>
        <ser>
          <idx val="2"/>
          <order val="2"/>
          <tx>
            <strRef>
              <f>'Summary'!D20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'Summary'!$A$21:$A$25</f>
            </numRef>
          </cat>
          <val>
            <numRef>
              <f>'Summary'!$D$21:$D$25</f>
            </numRef>
          </val>
        </ser>
        <ser>
          <idx val="3"/>
          <order val="3"/>
          <tx>
            <strRef>
              <f>'Summary'!E20</f>
            </strRef>
          </tx>
          <spPr>
            <a:solidFill xmlns:a="http://schemas.openxmlformats.org/drawingml/2006/main">
              <a:srgbClr val="B5472F"/>
            </a:solidFill>
            <a:ln xmlns:a="http://schemas.openxmlformats.org/drawingml/2006/main">
              <a:solidFill>
                <a:srgbClr val="B5472F"/>
              </a:solidFill>
              <a:prstDash val="solid"/>
            </a:ln>
          </spPr>
          <cat>
            <numRef>
              <f>'Summary'!$A$21:$A$25</f>
            </numRef>
          </cat>
          <val>
            <numRef>
              <f>'Summary'!$E$21:$E$25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21" customWidth="1" min="3" max="3"/>
    <col width="13" customWidth="1" min="4" max="4"/>
    <col width="21" customWidth="1" min="5" max="5"/>
    <col width="15" customWidth="1" min="6" max="6"/>
    <col width="20" customWidth="1" min="7" max="7"/>
    <col width="1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hidden="1" width="13" customWidth="1" min="15" max="15"/>
  </cols>
  <sheetData>
    <row r="1" ht="30" customHeight="1">
      <c r="A1" s="1" t="inlineStr">
        <is>
          <t>Insurance Sales Activity Dashboard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3" t="n"/>
    </row>
    <row r="2" ht="22" customHeight="1">
      <c r="A2" s="3" t="inlineStr">
        <is>
          <t>All examples are fictional. Indicators summarize entered activity only; this workbook does not connect to external systems or provide coverage advice.</t>
        </is>
      </c>
    </row>
    <row r="3"/>
    <row r="4">
      <c r="A4" s="4" t="inlineStr">
        <is>
          <t>Period Start</t>
        </is>
      </c>
      <c r="B4" s="34" t="n">
        <v>46266</v>
      </c>
      <c r="O4">
        <f>Assumptions!$F$4</f>
        <v/>
      </c>
    </row>
    <row r="5">
      <c r="A5" s="4" t="inlineStr">
        <is>
          <t>Period End</t>
        </is>
      </c>
      <c r="B5" s="34" t="n">
        <v>46295</v>
      </c>
      <c r="O5">
        <f>Assumptions!$F$5</f>
        <v/>
      </c>
    </row>
    <row r="6">
      <c r="A6" s="4" t="inlineStr">
        <is>
          <t>Producer View</t>
        </is>
      </c>
      <c r="B6" s="6" t="inlineStr">
        <is>
          <t>All Producers</t>
        </is>
      </c>
      <c r="O6">
        <f>Assumptions!$F$6</f>
        <v/>
      </c>
    </row>
    <row r="7">
      <c r="O7">
        <f>Assumptions!$F$7</f>
        <v/>
      </c>
    </row>
    <row r="8" ht="22" customHeight="1">
      <c r="A8" s="7" t="inlineStr">
        <is>
          <t>Selected-Period Indicators</t>
        </is>
      </c>
      <c r="B8" s="7" t="n"/>
      <c r="C8" s="7" t="n"/>
      <c r="D8" s="7" t="n"/>
      <c r="E8" s="7" t="n"/>
      <c r="F8" s="7" t="n"/>
      <c r="G8" s="7" t="n"/>
      <c r="H8" s="7" t="n"/>
      <c r="O8">
        <f>Assumptions!$F$8</f>
        <v/>
      </c>
    </row>
    <row r="9">
      <c r="A9" s="8" t="inlineStr">
        <is>
          <t>Calls</t>
        </is>
      </c>
      <c r="C9" s="8" t="inlineStr">
        <is>
          <t>Meetings</t>
        </is>
      </c>
      <c r="E9" s="8" t="inlineStr">
        <is>
          <t>Quotes</t>
        </is>
      </c>
      <c r="G9" s="8" t="inlineStr">
        <is>
          <t>Binds</t>
        </is>
      </c>
      <c r="O9">
        <f>Assumptions!$F$9</f>
        <v/>
      </c>
    </row>
    <row r="10" ht="27" customHeight="1">
      <c r="A10" s="9">
        <f>IFERROR(IF($B$6="All Producers",COUNTIFS(Activities!$B$6:$B$105,"&gt;="&amp;$B$4,Activities!$B$6:$B$105,"&lt;="&amp;$B$5,Activities!$E$6:$E$105,"Call"),COUNTIFS(Activities!$B$6:$B$105,"&gt;="&amp;$B$4,Activities!$B$6:$B$105,"&lt;="&amp;$B$5,Activities!$C$6:$C$105,$B$6,Activities!$E$6:$E$105,"Call")),0)</f>
        <v/>
      </c>
      <c r="C10" s="9">
        <f>IFERROR(IF($B$6="All Producers",COUNTIFS(Activities!$B$6:$B$105,"&gt;="&amp;$B$4,Activities!$B$6:$B$105,"&lt;="&amp;$B$5,Activities!$E$6:$E$105,"Meeting"),COUNTIFS(Activities!$B$6:$B$105,"&gt;="&amp;$B$4,Activities!$B$6:$B$105,"&lt;="&amp;$B$5,Activities!$C$6:$C$105,$B$6,Activities!$E$6:$E$105,"Meeting")),0)</f>
        <v/>
      </c>
      <c r="E10" s="9">
        <f>IFERROR(IF($B$6="All Producers",COUNTIFS(Activities!$B$6:$B$105,"&gt;="&amp;$B$4,Activities!$B$6:$B$105,"&lt;="&amp;$B$5,Activities!$E$6:$E$105,"Quote"),COUNTIFS(Activities!$B$6:$B$105,"&gt;="&amp;$B$4,Activities!$B$6:$B$105,"&lt;="&amp;$B$5,Activities!$C$6:$C$105,$B$6,Activities!$E$6:$E$105,"Quote")),0)</f>
        <v/>
      </c>
      <c r="G10" s="9">
        <f>IFERROR(IF($B$6="All Producers",COUNTIFS(Activities!$B$6:$B$105,"&gt;="&amp;$B$4,Activities!$B$6:$B$105,"&lt;="&amp;$B$5,Activities!$E$6:$E$105,"Bind"),COUNTIFS(Activities!$B$6:$B$105,"&gt;="&amp;$B$4,Activities!$B$6:$B$105,"&lt;="&amp;$B$5,Activities!$C$6:$C$105,$B$6,Activities!$E$6:$E$105,"Bind")),0)</f>
        <v/>
      </c>
    </row>
    <row r="11"/>
    <row r="12">
      <c r="A12" s="8" t="inlineStr">
        <is>
          <t>Quote Premium</t>
        </is>
      </c>
      <c r="C12" s="8" t="inlineStr">
        <is>
          <t>Bound Premium</t>
        </is>
      </c>
      <c r="E12" s="8" t="inlineStr">
        <is>
          <t>Bind-to-Quote Ratio</t>
        </is>
      </c>
      <c r="G12" s="8" t="inlineStr">
        <is>
          <t>Activity Hours</t>
        </is>
      </c>
    </row>
    <row r="13" ht="27" customHeight="1">
      <c r="A13" s="35">
        <f>IFERROR(IF($B$6="All Producers",SUMIFS(Activities!$I$6:$I$105,Activities!$B$6:$B$105,"&gt;="&amp;$B$4,Activities!$B$6:$B$105,"&lt;="&amp;$B$5,Activities!$E$6:$E$105,"Quote"),SUMIFS(Activities!$I$6:$I$105,Activities!$B$6:$B$105,"&gt;="&amp;$B$4,Activities!$B$6:$B$105,"&lt;="&amp;$B$5,Activities!$C$6:$C$105,$B$6,Activities!$E$6:$E$105,"Quote")),0)</f>
        <v/>
      </c>
      <c r="C13" s="35">
        <f>IFERROR(IF($B$6="All Producers",SUMIFS(Activities!$I$6:$I$105,Activities!$B$6:$B$105,"&gt;="&amp;$B$4,Activities!$B$6:$B$105,"&lt;="&amp;$B$5,Activities!$E$6:$E$105,"Bind"),SUMIFS(Activities!$I$6:$I$105,Activities!$B$6:$B$105,"&gt;="&amp;$B$4,Activities!$B$6:$B$105,"&lt;="&amp;$B$5,Activities!$C$6:$C$105,$B$6,Activities!$E$6:$E$105,"Bind")),0)</f>
        <v/>
      </c>
      <c r="E13" s="36">
        <f>IFERROR($G$10/$E$10,"")</f>
        <v/>
      </c>
      <c r="G13" s="12">
        <f>IFERROR(IF($B$6="All Producers",SUMIFS(Activities!$J$6:$J$105,Activities!$B$6:$B$105,"&gt;="&amp;$B$4,Activities!$B$6:$B$105,"&lt;="&amp;$B$5),SUMIFS(Activities!$J$6:$J$105,Activities!$B$6:$B$105,"&gt;="&amp;$B$4,Activities!$B$6:$B$105,"&lt;="&amp;$B$5,Activities!$C$6:$C$105,$B$6)),0)</f>
        <v/>
      </c>
    </row>
    <row r="14"/>
    <row r="15">
      <c r="A15" s="8" t="inlineStr">
        <is>
          <t>Overdue Follow-Ups</t>
        </is>
      </c>
      <c r="C15" s="8" t="inlineStr">
        <is>
          <t>Monthly Premium Target</t>
        </is>
      </c>
      <c r="E15" s="8" t="inlineStr">
        <is>
          <t>Target Progress</t>
        </is>
      </c>
      <c r="G15" s="8" t="inlineStr">
        <is>
          <t>Activity Rows</t>
        </is>
      </c>
    </row>
    <row r="16" ht="27" customHeight="1">
      <c r="A16" s="9">
        <f>IFERROR(IF($B$6="All Producers",COUNTIFS(Activities!$B$6:$B$105,"&gt;="&amp;$B$4,Activities!$B$6:$B$105,"&lt;="&amp;$B$5,Activities!$L$6:$L$105,"Overdue"),COUNTIFS(Activities!$B$6:$B$105,"&gt;="&amp;$B$4,Activities!$B$6:$B$105,"&lt;="&amp;$B$5,Activities!$C$6:$C$105,$B$6,Activities!$L$6:$L$105,"Overdue")),0)</f>
        <v/>
      </c>
      <c r="C16" s="35">
        <f>Assumptions!$B$6</f>
        <v/>
      </c>
      <c r="E16" s="36">
        <f>IFERROR($C$13/$C$16,"")</f>
        <v/>
      </c>
      <c r="G16" s="9">
        <f>IFERROR(IF($B$6="All Producers",COUNTIFS(Activities!$B$6:$B$105,"&gt;="&amp;$B$4,Activities!$B$6:$B$105,"&lt;="&amp;$B$5,Activities!$A$6:$A$105,"&lt;&gt;"),COUNTIFS(Activities!$B$6:$B$105,"&gt;="&amp;$B$4,Activities!$B$6:$B$105,"&lt;="&amp;$B$5,Activities!$C$6:$C$105,$B$6,Activities!$A$6:$A$105,"&lt;&gt;")),0)</f>
        <v/>
      </c>
    </row>
    <row r="17"/>
    <row r="18"/>
    <row r="19" ht="22" customHeight="1">
      <c r="A19" s="13" t="inlineStr">
        <is>
          <t>All-Producer Breakdown for the Selected Period</t>
        </is>
      </c>
      <c r="B19" s="13" t="n"/>
      <c r="C19" s="13" t="n"/>
      <c r="D19" s="13" t="n"/>
      <c r="E19" s="13" t="n"/>
      <c r="F19" s="13" t="n"/>
      <c r="G19" s="13" t="n"/>
    </row>
    <row r="20">
      <c r="A20" s="14" t="inlineStr">
        <is>
          <t>Producer</t>
        </is>
      </c>
      <c r="B20" s="14" t="inlineStr">
        <is>
          <t>Calls</t>
        </is>
      </c>
      <c r="C20" s="14" t="inlineStr">
        <is>
          <t>Meetings</t>
        </is>
      </c>
      <c r="D20" s="14" t="inlineStr">
        <is>
          <t>Quotes</t>
        </is>
      </c>
      <c r="E20" s="14" t="inlineStr">
        <is>
          <t>Binds</t>
        </is>
      </c>
      <c r="F20" s="14" t="inlineStr">
        <is>
          <t>Bound Premium</t>
        </is>
      </c>
      <c r="G20" s="14" t="inlineStr">
        <is>
          <t>Hours</t>
        </is>
      </c>
    </row>
    <row r="21">
      <c r="A21" s="15">
        <f>Assumptions!$D$4</f>
        <v/>
      </c>
      <c r="B21" s="16">
        <f>IF($A21="","",IFERROR(COUNTIFS(Activities!$B$6:$B$105,"&gt;="&amp;$B$4,Activities!$B$6:$B$105,"&lt;="&amp;$B$5,Activities!$C$6:$C$105,$A21,Activities!$E$6:$E$105,"Call"),0))</f>
        <v/>
      </c>
      <c r="C21" s="16">
        <f>IF($A21="","",IFERROR(COUNTIFS(Activities!$B$6:$B$105,"&gt;="&amp;$B$4,Activities!$B$6:$B$105,"&lt;="&amp;$B$5,Activities!$C$6:$C$105,$A21,Activities!$E$6:$E$105,"Meeting"),0))</f>
        <v/>
      </c>
      <c r="D21" s="16">
        <f>IF($A21="","",IFERROR(COUNTIFS(Activities!$B$6:$B$105,"&gt;="&amp;$B$4,Activities!$B$6:$B$105,"&lt;="&amp;$B$5,Activities!$C$6:$C$105,$A21,Activities!$E$6:$E$105,"Quote"),0))</f>
        <v/>
      </c>
      <c r="E21" s="16">
        <f>IF($A21="","",IFERROR(COUNTIFS(Activities!$B$6:$B$105,"&gt;="&amp;$B$4,Activities!$B$6:$B$105,"&lt;="&amp;$B$5,Activities!$C$6:$C$105,$A21,Activities!$E$6:$E$105,"Bind"),0))</f>
        <v/>
      </c>
      <c r="F21" s="37">
        <f>IF($A21="","",IFERROR(SUMIFS(Activities!$I$6:$I$105,Activities!$B$6:$B$105,"&gt;="&amp;$B$4,Activities!$B$6:$B$105,"&lt;="&amp;$B$5,Activities!$C$6:$C$105,$A21,Activities!$E$6:$E$105,"Bind"),0))</f>
        <v/>
      </c>
      <c r="G21" s="18">
        <f>IF($A21="","",IFERROR(SUMIFS(Activities!$J$6:$J$105,Activities!$B$6:$B$105,"&gt;="&amp;$B$4,Activities!$B$6:$B$105,"&lt;="&amp;$B$5,Activities!$C$6:$C$105,$A21),0))</f>
        <v/>
      </c>
    </row>
    <row r="22">
      <c r="A22" s="19">
        <f>Assumptions!$D$5</f>
        <v/>
      </c>
      <c r="B22" s="20">
        <f>IF($A22="","",IFERROR(COUNTIFS(Activities!$B$6:$B$105,"&gt;="&amp;$B$4,Activities!$B$6:$B$105,"&lt;="&amp;$B$5,Activities!$C$6:$C$105,$A22,Activities!$E$6:$E$105,"Call"),0))</f>
        <v/>
      </c>
      <c r="C22" s="20">
        <f>IF($A22="","",IFERROR(COUNTIFS(Activities!$B$6:$B$105,"&gt;="&amp;$B$4,Activities!$B$6:$B$105,"&lt;="&amp;$B$5,Activities!$C$6:$C$105,$A22,Activities!$E$6:$E$105,"Meeting"),0))</f>
        <v/>
      </c>
      <c r="D22" s="20">
        <f>IF($A22="","",IFERROR(COUNTIFS(Activities!$B$6:$B$105,"&gt;="&amp;$B$4,Activities!$B$6:$B$105,"&lt;="&amp;$B$5,Activities!$C$6:$C$105,$A22,Activities!$E$6:$E$105,"Quote"),0))</f>
        <v/>
      </c>
      <c r="E22" s="20">
        <f>IF($A22="","",IFERROR(COUNTIFS(Activities!$B$6:$B$105,"&gt;="&amp;$B$4,Activities!$B$6:$B$105,"&lt;="&amp;$B$5,Activities!$C$6:$C$105,$A22,Activities!$E$6:$E$105,"Bind"),0))</f>
        <v/>
      </c>
      <c r="F22" s="38">
        <f>IF($A22="","",IFERROR(SUMIFS(Activities!$I$6:$I$105,Activities!$B$6:$B$105,"&gt;="&amp;$B$4,Activities!$B$6:$B$105,"&lt;="&amp;$B$5,Activities!$C$6:$C$105,$A22,Activities!$E$6:$E$105,"Bind"),0))</f>
        <v/>
      </c>
      <c r="G22" s="22">
        <f>IF($A22="","",IFERROR(SUMIFS(Activities!$J$6:$J$105,Activities!$B$6:$B$105,"&gt;="&amp;$B$4,Activities!$B$6:$B$105,"&lt;="&amp;$B$5,Activities!$C$6:$C$105,$A22),0))</f>
        <v/>
      </c>
    </row>
    <row r="23">
      <c r="A23" s="15">
        <f>Assumptions!$D$6</f>
        <v/>
      </c>
      <c r="B23" s="16">
        <f>IF($A23="","",IFERROR(COUNTIFS(Activities!$B$6:$B$105,"&gt;="&amp;$B$4,Activities!$B$6:$B$105,"&lt;="&amp;$B$5,Activities!$C$6:$C$105,$A23,Activities!$E$6:$E$105,"Call"),0))</f>
        <v/>
      </c>
      <c r="C23" s="16">
        <f>IF($A23="","",IFERROR(COUNTIFS(Activities!$B$6:$B$105,"&gt;="&amp;$B$4,Activities!$B$6:$B$105,"&lt;="&amp;$B$5,Activities!$C$6:$C$105,$A23,Activities!$E$6:$E$105,"Meeting"),0))</f>
        <v/>
      </c>
      <c r="D23" s="16">
        <f>IF($A23="","",IFERROR(COUNTIFS(Activities!$B$6:$B$105,"&gt;="&amp;$B$4,Activities!$B$6:$B$105,"&lt;="&amp;$B$5,Activities!$C$6:$C$105,$A23,Activities!$E$6:$E$105,"Quote"),0))</f>
        <v/>
      </c>
      <c r="E23" s="16">
        <f>IF($A23="","",IFERROR(COUNTIFS(Activities!$B$6:$B$105,"&gt;="&amp;$B$4,Activities!$B$6:$B$105,"&lt;="&amp;$B$5,Activities!$C$6:$C$105,$A23,Activities!$E$6:$E$105,"Bind"),0))</f>
        <v/>
      </c>
      <c r="F23" s="37">
        <f>IF($A23="","",IFERROR(SUMIFS(Activities!$I$6:$I$105,Activities!$B$6:$B$105,"&gt;="&amp;$B$4,Activities!$B$6:$B$105,"&lt;="&amp;$B$5,Activities!$C$6:$C$105,$A23,Activities!$E$6:$E$105,"Bind"),0))</f>
        <v/>
      </c>
      <c r="G23" s="18">
        <f>IF($A23="","",IFERROR(SUMIFS(Activities!$J$6:$J$105,Activities!$B$6:$B$105,"&gt;="&amp;$B$4,Activities!$B$6:$B$105,"&lt;="&amp;$B$5,Activities!$C$6:$C$105,$A23),0))</f>
        <v/>
      </c>
    </row>
    <row r="24">
      <c r="A24" s="19">
        <f>Assumptions!$D$7</f>
        <v/>
      </c>
      <c r="B24" s="20">
        <f>IF($A24="","",IFERROR(COUNTIFS(Activities!$B$6:$B$105,"&gt;="&amp;$B$4,Activities!$B$6:$B$105,"&lt;="&amp;$B$5,Activities!$C$6:$C$105,$A24,Activities!$E$6:$E$105,"Call"),0))</f>
        <v/>
      </c>
      <c r="C24" s="20">
        <f>IF($A24="","",IFERROR(COUNTIFS(Activities!$B$6:$B$105,"&gt;="&amp;$B$4,Activities!$B$6:$B$105,"&lt;="&amp;$B$5,Activities!$C$6:$C$105,$A24,Activities!$E$6:$E$105,"Meeting"),0))</f>
        <v/>
      </c>
      <c r="D24" s="20">
        <f>IF($A24="","",IFERROR(COUNTIFS(Activities!$B$6:$B$105,"&gt;="&amp;$B$4,Activities!$B$6:$B$105,"&lt;="&amp;$B$5,Activities!$C$6:$C$105,$A24,Activities!$E$6:$E$105,"Quote"),0))</f>
        <v/>
      </c>
      <c r="E24" s="20">
        <f>IF($A24="","",IFERROR(COUNTIFS(Activities!$B$6:$B$105,"&gt;="&amp;$B$4,Activities!$B$6:$B$105,"&lt;="&amp;$B$5,Activities!$C$6:$C$105,$A24,Activities!$E$6:$E$105,"Bind"),0))</f>
        <v/>
      </c>
      <c r="F24" s="38">
        <f>IF($A24="","",IFERROR(SUMIFS(Activities!$I$6:$I$105,Activities!$B$6:$B$105,"&gt;="&amp;$B$4,Activities!$B$6:$B$105,"&lt;="&amp;$B$5,Activities!$C$6:$C$105,$A24,Activities!$E$6:$E$105,"Bind"),0))</f>
        <v/>
      </c>
      <c r="G24" s="22">
        <f>IF($A24="","",IFERROR(SUMIFS(Activities!$J$6:$J$105,Activities!$B$6:$B$105,"&gt;="&amp;$B$4,Activities!$B$6:$B$105,"&lt;="&amp;$B$5,Activities!$C$6:$C$105,$A24),0))</f>
        <v/>
      </c>
    </row>
    <row r="25">
      <c r="A25" s="15">
        <f>Assumptions!$D$8</f>
        <v/>
      </c>
      <c r="B25" s="16">
        <f>IF($A25="","",IFERROR(COUNTIFS(Activities!$B$6:$B$105,"&gt;="&amp;$B$4,Activities!$B$6:$B$105,"&lt;="&amp;$B$5,Activities!$C$6:$C$105,$A25,Activities!$E$6:$E$105,"Call"),0))</f>
        <v/>
      </c>
      <c r="C25" s="16">
        <f>IF($A25="","",IFERROR(COUNTIFS(Activities!$B$6:$B$105,"&gt;="&amp;$B$4,Activities!$B$6:$B$105,"&lt;="&amp;$B$5,Activities!$C$6:$C$105,$A25,Activities!$E$6:$E$105,"Meeting"),0))</f>
        <v/>
      </c>
      <c r="D25" s="16">
        <f>IF($A25="","",IFERROR(COUNTIFS(Activities!$B$6:$B$105,"&gt;="&amp;$B$4,Activities!$B$6:$B$105,"&lt;="&amp;$B$5,Activities!$C$6:$C$105,$A25,Activities!$E$6:$E$105,"Quote"),0))</f>
        <v/>
      </c>
      <c r="E25" s="16">
        <f>IF($A25="","",IFERROR(COUNTIFS(Activities!$B$6:$B$105,"&gt;="&amp;$B$4,Activities!$B$6:$B$105,"&lt;="&amp;$B$5,Activities!$C$6:$C$105,$A25,Activities!$E$6:$E$105,"Bind"),0))</f>
        <v/>
      </c>
      <c r="F25" s="37">
        <f>IF($A25="","",IFERROR(SUMIFS(Activities!$I$6:$I$105,Activities!$B$6:$B$105,"&gt;="&amp;$B$4,Activities!$B$6:$B$105,"&lt;="&amp;$B$5,Activities!$C$6:$C$105,$A25,Activities!$E$6:$E$105,"Bind"),0))</f>
        <v/>
      </c>
      <c r="G25" s="18">
        <f>IF($A25="","",IFERROR(SUMIFS(Activities!$J$6:$J$105,Activities!$B$6:$B$105,"&gt;="&amp;$B$4,Activities!$B$6:$B$105,"&lt;="&amp;$B$5,Activities!$C$6:$C$105,$A25),0))</f>
        <v/>
      </c>
    </row>
  </sheetData>
  <autoFilter ref="A20:G25"/>
  <mergeCells count="1">
    <mergeCell ref="A1:N1"/>
  </mergeCells>
  <conditionalFormatting sqref="B4:B5">
    <cfRule type="expression" priority="1" dxfId="0">
      <formula>$B$5&lt;$B$4</formula>
    </cfRule>
  </conditionalFormatting>
  <conditionalFormatting sqref="A16">
    <cfRule type="expression" priority="2" dxfId="0">
      <formula>$A$16&gt;0</formula>
    </cfRule>
  </conditionalFormatting>
  <conditionalFormatting sqref="E16">
    <cfRule type="expression" priority="3" dxfId="1">
      <formula>AND(ISNUMBER($E$16),$E$16&gt;=1)</formula>
    </cfRule>
    <cfRule type="expression" priority="4" dxfId="2">
      <formula>AND(ISNUMBER($E$16),$E$16&lt;1)</formula>
    </cfRule>
  </conditionalFormatting>
  <dataValidations count="2">
    <dataValidation sqref="B4:B5" showDropDown="0" showInputMessage="1" showErrorMessage="1" allowBlank="0" errorTitle="Date outside the prepared range" error="Check the earliest and latest activity dates on Assumptions." promptTitle="Enter a reporting date" prompt="Use a date within the editable limits on Assumptions." type="date" operator="between">
      <formula1>Assumptions!$B$7</formula1>
      <formula2>Assumptions!$B$8</formula2>
    </dataValidation>
    <dataValidation sqref="B6" showDropDown="0" showInputMessage="1" showErrorMessage="1" allowBlank="0" errorTitle="Select a listed producer" error="Choose a value from the drop-down list." promptTitle="Choose a producer view" prompt="Select all producers or one fictional producer." type="list">
      <formula1>=$O$4:$O$9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7" customWidth="1" min="3" max="3"/>
    <col width="34" customWidth="1" min="4" max="4"/>
    <col width="15" customWidth="1" min="5" max="5"/>
    <col width="25" customWidth="1" min="6" max="6"/>
    <col width="23" customWidth="1" min="7" max="7"/>
    <col width="14" customWidth="1" min="8" max="8"/>
    <col width="19" customWidth="1" min="9" max="9"/>
    <col width="14" customWidth="1" min="10" max="10"/>
    <col width="15" customWidth="1" min="11" max="11"/>
    <col width="16" customWidth="1" min="12" max="12"/>
    <col width="38" customWidth="1" min="13" max="13"/>
    <col hidden="1" width="13" customWidth="1" min="15" max="15"/>
    <col hidden="1" width="13" customWidth="1" min="16" max="16"/>
    <col hidden="1" width="13" customWidth="1" min="17" max="17"/>
    <col hidden="1" width="13" customWidth="1" min="18" max="18"/>
  </cols>
  <sheetData>
    <row r="1" ht="30" customHeight="1">
      <c r="A1" s="1" t="inlineStr">
        <is>
          <t>Sales Activity Records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3" t="n"/>
    </row>
    <row r="2" ht="22" customHeight="1">
      <c r="A2" s="3" t="inlineStr">
        <is>
          <t>Enter one row per activity. Yellow cells are editable; follow-up alerts prompt a human check, and all displayed examples are fictional.</t>
        </is>
      </c>
      <c r="O2">
        <f>Assumptions!$D$4</f>
        <v/>
      </c>
      <c r="P2">
        <f>Assumptions!$H$4</f>
        <v/>
      </c>
      <c r="Q2">
        <f>Assumptions!$J$4</f>
        <v/>
      </c>
      <c r="R2">
        <f>Assumptions!$L$4</f>
        <v/>
      </c>
    </row>
    <row r="3">
      <c r="O3">
        <f>Assumptions!$D$5</f>
        <v/>
      </c>
      <c r="P3">
        <f>Assumptions!$H$5</f>
        <v/>
      </c>
      <c r="Q3">
        <f>Assumptions!$J$5</f>
        <v/>
      </c>
      <c r="R3">
        <f>Assumptions!$L$5</f>
        <v/>
      </c>
    </row>
    <row r="4">
      <c r="O4">
        <f>Assumptions!$D$6</f>
        <v/>
      </c>
      <c r="P4">
        <f>Assumptions!$H$6</f>
        <v/>
      </c>
      <c r="Q4">
        <f>Assumptions!$J$6</f>
        <v/>
      </c>
      <c r="R4">
        <f>Assumptions!$L$6</f>
        <v/>
      </c>
    </row>
    <row r="5" ht="32" customHeight="1">
      <c r="A5" s="14" t="inlineStr">
        <is>
          <t>Activity ID</t>
        </is>
      </c>
      <c r="B5" s="14" t="inlineStr">
        <is>
          <t>Activity Date</t>
        </is>
      </c>
      <c r="C5" s="14" t="inlineStr">
        <is>
          <t>Producer</t>
        </is>
      </c>
      <c r="D5" s="14" t="inlineStr">
        <is>
          <t>Prospect or Client</t>
        </is>
      </c>
      <c r="E5" s="14" t="inlineStr">
        <is>
          <t>Activity Type</t>
        </is>
      </c>
      <c r="F5" s="14" t="inlineStr">
        <is>
          <t>Line of Business</t>
        </is>
      </c>
      <c r="G5" s="14" t="inlineStr">
        <is>
          <t>Transaction Reference</t>
        </is>
      </c>
      <c r="H5" s="14" t="inlineStr">
        <is>
          <t>Status</t>
        </is>
      </c>
      <c r="I5" s="14" t="inlineStr">
        <is>
          <t>Premium Discussed</t>
        </is>
      </c>
      <c r="J5" s="14" t="inlineStr">
        <is>
          <t>Time (Hours)</t>
        </is>
      </c>
      <c r="K5" s="14" t="inlineStr">
        <is>
          <t>Follow-Up Date</t>
        </is>
      </c>
      <c r="L5" s="14" t="inlineStr">
        <is>
          <t>Follow-Up Flag</t>
        </is>
      </c>
      <c r="M5" s="14" t="inlineStr">
        <is>
          <t>Notes</t>
        </is>
      </c>
      <c r="O5">
        <f>Assumptions!$D$7</f>
        <v/>
      </c>
      <c r="P5">
        <f>Assumptions!$H$7</f>
        <v/>
      </c>
      <c r="Q5">
        <f>Assumptions!$J$7</f>
        <v/>
      </c>
      <c r="R5">
        <f>Assumptions!$L$7</f>
        <v/>
      </c>
    </row>
    <row r="6" ht="31" customHeight="1">
      <c r="A6" s="6" t="inlineStr">
        <is>
          <t>DEMO-ACT-001</t>
        </is>
      </c>
      <c r="B6" s="34" t="n">
        <v>46267</v>
      </c>
      <c r="C6" s="6" t="inlineStr">
        <is>
          <t>Avery Quill (Fictional)</t>
        </is>
      </c>
      <c r="D6" s="23" t="inlineStr">
        <is>
          <t>Moonbeam Umbrella Works (Fictional)</t>
        </is>
      </c>
      <c r="E6" s="6" t="inlineStr">
        <is>
          <t>Call</t>
        </is>
      </c>
      <c r="F6" s="6" t="inlineStr">
        <is>
          <t>General Liability</t>
        </is>
      </c>
      <c r="G6" s="6" t="inlineStr">
        <is>
          <t>DEMO-LEAD-101</t>
        </is>
      </c>
      <c r="H6" s="6" t="inlineStr">
        <is>
          <t>Completed</t>
        </is>
      </c>
      <c r="I6" s="39" t="n">
        <v>0</v>
      </c>
      <c r="J6" s="25" t="n">
        <v>0.5</v>
      </c>
      <c r="K6" s="34" t="n">
        <v>46270</v>
      </c>
      <c r="L6" s="20">
        <f>IF($A6="","",IF($K6="","",IF(OR($H6="Bound",$H6="Declined"),"",IF($K6&lt;Assumptions!$B$4,"Overdue",IF($K6&lt;=Assumptions!$B$4+Assumptions!$B$5,"Due soon","Scheduled")))))</f>
        <v/>
      </c>
      <c r="M6" s="23" t="inlineStr">
        <is>
          <t>Introductory call; review requested.</t>
        </is>
      </c>
      <c r="O6">
        <f>Assumptions!$D$8</f>
        <v/>
      </c>
      <c r="Q6">
        <f>Assumptions!$J$8</f>
        <v/>
      </c>
      <c r="R6">
        <f>Assumptions!$L$8</f>
        <v/>
      </c>
    </row>
    <row r="7" ht="31" customHeight="1">
      <c r="A7" s="6" t="inlineStr">
        <is>
          <t>DEMO-ACT-002</t>
        </is>
      </c>
      <c r="B7" s="34" t="n">
        <v>46268</v>
      </c>
      <c r="C7" s="6" t="inlineStr">
        <is>
          <t>Briar Comet (Fictional)</t>
        </is>
      </c>
      <c r="D7" s="23" t="inlineStr">
        <is>
          <t>Copper Kite Bakery (Fictional)</t>
        </is>
      </c>
      <c r="E7" s="6" t="inlineStr">
        <is>
          <t>Meeting</t>
        </is>
      </c>
      <c r="F7" s="6" t="inlineStr">
        <is>
          <t>Business Owners Policy</t>
        </is>
      </c>
      <c r="G7" s="6" t="inlineStr">
        <is>
          <t>DEMO-LEAD-102</t>
        </is>
      </c>
      <c r="H7" s="6" t="inlineStr">
        <is>
          <t>Completed</t>
        </is>
      </c>
      <c r="I7" s="39" t="n">
        <v>0</v>
      </c>
      <c r="J7" s="25" t="n">
        <v>1.25</v>
      </c>
      <c r="K7" s="34" t="n">
        <v>46277</v>
      </c>
      <c r="L7" s="16">
        <f>IF($A7="","",IF($K7="","",IF(OR($H7="Bound",$H7="Declined"),"",IF($K7&lt;Assumptions!$B$4,"Overdue",IF($K7&lt;=Assumptions!$B$4+Assumptions!$B$5,"Due soon","Scheduled")))))</f>
        <v/>
      </c>
      <c r="M7" s="23" t="inlineStr">
        <is>
          <t>Fictional operations discussion recorded.</t>
        </is>
      </c>
      <c r="Q7">
        <f>Assumptions!$J$9</f>
        <v/>
      </c>
    </row>
    <row r="8" ht="31" customHeight="1">
      <c r="A8" s="6" t="inlineStr">
        <is>
          <t>DEMO-ACT-003</t>
        </is>
      </c>
      <c r="B8" s="34" t="n">
        <v>46269</v>
      </c>
      <c r="C8" s="6" t="inlineStr">
        <is>
          <t>Casey Lantern (Fictional)</t>
        </is>
      </c>
      <c r="D8" s="23" t="inlineStr">
        <is>
          <t>Velvet Acorn Studio (Fictional)</t>
        </is>
      </c>
      <c r="E8" s="6" t="inlineStr">
        <is>
          <t>Quote</t>
        </is>
      </c>
      <c r="F8" s="6" t="inlineStr">
        <is>
          <t>Commercial Auto</t>
        </is>
      </c>
      <c r="G8" s="6" t="inlineStr">
        <is>
          <t>DEMO-QUOTE-103</t>
        </is>
      </c>
      <c r="H8" s="6" t="inlineStr">
        <is>
          <t>Pending</t>
        </is>
      </c>
      <c r="I8" s="39" t="n">
        <v>18400</v>
      </c>
      <c r="J8" s="25" t="n">
        <v>1.5</v>
      </c>
      <c r="K8" s="34" t="n">
        <v>46276</v>
      </c>
      <c r="L8" s="20">
        <f>IF($A8="","",IF($K8="","",IF(OR($H8="Bound",$H8="Declined"),"",IF($K8&lt;Assumptions!$B$4,"Overdue",IF($K8&lt;=Assumptions!$B$4+Assumptions!$B$5,"Due soon","Scheduled")))))</f>
        <v/>
      </c>
      <c r="M8" s="23" t="inlineStr">
        <is>
          <t>Administrative quote activity only.</t>
        </is>
      </c>
    </row>
    <row r="9" ht="31" customHeight="1">
      <c r="A9" s="6" t="inlineStr">
        <is>
          <t>DEMO-ACT-004</t>
        </is>
      </c>
      <c r="B9" s="34" t="n">
        <v>46270</v>
      </c>
      <c r="C9" s="6" t="inlineStr">
        <is>
          <t>Devon Parable (Fictional)</t>
        </is>
      </c>
      <c r="D9" s="23" t="inlineStr">
        <is>
          <t>Starlight Bicycle Lab (Fictional)</t>
        </is>
      </c>
      <c r="E9" s="6" t="inlineStr">
        <is>
          <t>Call</t>
        </is>
      </c>
      <c r="F9" s="6" t="inlineStr">
        <is>
          <t>Workers' Compensation</t>
        </is>
      </c>
      <c r="G9" s="6" t="inlineStr">
        <is>
          <t>DEMO-LEAD-104</t>
        </is>
      </c>
      <c r="H9" s="6" t="inlineStr">
        <is>
          <t>Completed</t>
        </is>
      </c>
      <c r="I9" s="39" t="n">
        <v>0</v>
      </c>
      <c r="J9" s="25" t="n">
        <v>0.25</v>
      </c>
      <c r="K9" s="34" t="n"/>
      <c r="L9" s="16">
        <f>IF($A9="","",IF($K9="","",IF(OR($H9="Bound",$H9="Declined"),"",IF($K9&lt;Assumptions!$B$4,"Overdue",IF($K9&lt;=Assumptions!$B$4+Assumptions!$B$5,"Due soon","Scheduled")))))</f>
        <v/>
      </c>
      <c r="M9" s="23" t="inlineStr">
        <is>
          <t>Brief fictional intake call.</t>
        </is>
      </c>
    </row>
    <row r="10" ht="31" customHeight="1">
      <c r="A10" s="6" t="inlineStr">
        <is>
          <t>DEMO-ACT-005</t>
        </is>
      </c>
      <c r="B10" s="34" t="n">
        <v>46271</v>
      </c>
      <c r="C10" s="6" t="inlineStr">
        <is>
          <t>Ember Mosaic (Fictional)</t>
        </is>
      </c>
      <c r="D10" s="23" t="inlineStr">
        <is>
          <t>Paper Harbor Theater (Fictional)</t>
        </is>
      </c>
      <c r="E10" s="6" t="inlineStr">
        <is>
          <t>Quote</t>
        </is>
      </c>
      <c r="F10" s="6" t="inlineStr">
        <is>
          <t>Professional Liability</t>
        </is>
      </c>
      <c r="G10" s="6" t="inlineStr">
        <is>
          <t>DEMO-QUOTE-105</t>
        </is>
      </c>
      <c r="H10" s="6" t="inlineStr">
        <is>
          <t>Pending</t>
        </is>
      </c>
      <c r="I10" s="39" t="n">
        <v>9200</v>
      </c>
      <c r="J10" s="25" t="n">
        <v>2</v>
      </c>
      <c r="K10" s="34" t="n">
        <v>46283</v>
      </c>
      <c r="L10" s="20">
        <f>IF($A10="","",IF($K10="","",IF(OR($H10="Bound",$H10="Declined"),"",IF($K10&lt;Assumptions!$B$4,"Overdue",IF($K10&lt;=Assumptions!$B$4+Assumptions!$B$5,"Due soon","Scheduled")))))</f>
        <v/>
      </c>
      <c r="M10" s="23" t="inlineStr">
        <is>
          <t>Quote amount entered for activity tracking.</t>
        </is>
      </c>
    </row>
    <row r="11" ht="31" customHeight="1">
      <c r="A11" s="6" t="inlineStr">
        <is>
          <t>DEMO-ACT-006</t>
        </is>
      </c>
      <c r="B11" s="34" t="n">
        <v>46272</v>
      </c>
      <c r="C11" s="6" t="inlineStr">
        <is>
          <t>Avery Quill (Fictional)</t>
        </is>
      </c>
      <c r="D11" s="23" t="inlineStr">
        <is>
          <t>Moonbeam Umbrella Works (Fictional)</t>
        </is>
      </c>
      <c r="E11" s="6" t="inlineStr">
        <is>
          <t>Meeting</t>
        </is>
      </c>
      <c r="F11" s="6" t="inlineStr">
        <is>
          <t>General Liability</t>
        </is>
      </c>
      <c r="G11" s="6" t="inlineStr">
        <is>
          <t>DEMO-LEAD-101</t>
        </is>
      </c>
      <c r="H11" s="6" t="inlineStr">
        <is>
          <t>Completed</t>
        </is>
      </c>
      <c r="I11" s="39" t="n">
        <v>0</v>
      </c>
      <c r="J11" s="25" t="n">
        <v>1</v>
      </c>
      <c r="K11" s="34" t="n">
        <v>46274</v>
      </c>
      <c r="L11" s="16">
        <f>IF($A11="","",IF($K11="","",IF(OR($H11="Bound",$H11="Declined"),"",IF($K11&lt;Assumptions!$B$4,"Overdue",IF($K11&lt;=Assumptions!$B$4+Assumptions!$B$5,"Due soon","Scheduled")))))</f>
        <v/>
      </c>
      <c r="M11" s="23" t="inlineStr">
        <is>
          <t>Fictional follow-up meeting completed.</t>
        </is>
      </c>
    </row>
    <row r="12" ht="31" customHeight="1">
      <c r="A12" s="6" t="inlineStr">
        <is>
          <t>DEMO-ACT-007</t>
        </is>
      </c>
      <c r="B12" s="34" t="n">
        <v>46273</v>
      </c>
      <c r="C12" s="6" t="inlineStr">
        <is>
          <t>Briar Comet (Fictional)</t>
        </is>
      </c>
      <c r="D12" s="23" t="inlineStr">
        <is>
          <t>Copper Kite Bakery (Fictional)</t>
        </is>
      </c>
      <c r="E12" s="6" t="inlineStr">
        <is>
          <t>Quote</t>
        </is>
      </c>
      <c r="F12" s="6" t="inlineStr">
        <is>
          <t>Business Owners Policy</t>
        </is>
      </c>
      <c r="G12" s="6" t="inlineStr">
        <is>
          <t>DEMO-QUOTE-102</t>
        </is>
      </c>
      <c r="H12" s="6" t="inlineStr">
        <is>
          <t>Pending</t>
        </is>
      </c>
      <c r="I12" s="39" t="n">
        <v>12750</v>
      </c>
      <c r="J12" s="25" t="n">
        <v>1.75</v>
      </c>
      <c r="K12" s="34" t="n">
        <v>46280</v>
      </c>
      <c r="L12" s="20">
        <f>IF($A12="","",IF($K12="","",IF(OR($H12="Bound",$H12="Declined"),"",IF($K12&lt;Assumptions!$B$4,"Overdue",IF($K12&lt;=Assumptions!$B$4+Assumptions!$B$5,"Due soon","Scheduled")))))</f>
        <v/>
      </c>
      <c r="M12" s="23" t="inlineStr">
        <is>
          <t>Pending internal review by a person.</t>
        </is>
      </c>
    </row>
    <row r="13" ht="31" customHeight="1">
      <c r="A13" s="6" t="inlineStr">
        <is>
          <t>DEMO-ACT-008</t>
        </is>
      </c>
      <c r="B13" s="34" t="n">
        <v>46274</v>
      </c>
      <c r="C13" s="6" t="inlineStr">
        <is>
          <t>Casey Lantern (Fictional)</t>
        </is>
      </c>
      <c r="D13" s="23" t="inlineStr">
        <is>
          <t>Velvet Acorn Studio (Fictional)</t>
        </is>
      </c>
      <c r="E13" s="6" t="inlineStr">
        <is>
          <t>Bind</t>
        </is>
      </c>
      <c r="F13" s="6" t="inlineStr">
        <is>
          <t>Commercial Auto</t>
        </is>
      </c>
      <c r="G13" s="6" t="inlineStr">
        <is>
          <t>DEMO-BIND-103</t>
        </is>
      </c>
      <c r="H13" s="6" t="inlineStr">
        <is>
          <t>Bound</t>
        </is>
      </c>
      <c r="I13" s="39" t="n">
        <v>18400</v>
      </c>
      <c r="J13" s="25" t="n">
        <v>2.25</v>
      </c>
      <c r="K13" s="34" t="n"/>
      <c r="L13" s="16">
        <f>IF($A13="","",IF($K13="","",IF(OR($H13="Bound",$H13="Declined"),"",IF($K13&lt;Assumptions!$B$4,"Overdue",IF($K13&lt;=Assumptions!$B$4+Assumptions!$B$5,"Due soon","Scheduled")))))</f>
        <v/>
      </c>
      <c r="M13" s="23" t="inlineStr">
        <is>
          <t>Fictional bound activity entered manually.</t>
        </is>
      </c>
    </row>
    <row r="14" ht="31" customHeight="1">
      <c r="A14" s="6" t="inlineStr">
        <is>
          <t>DEMO-ACT-009</t>
        </is>
      </c>
      <c r="B14" s="34" t="n">
        <v>46275</v>
      </c>
      <c r="C14" s="6" t="inlineStr">
        <is>
          <t>Devon Parable (Fictional)</t>
        </is>
      </c>
      <c r="D14" s="23" t="inlineStr">
        <is>
          <t>Starlight Bicycle Lab (Fictional)</t>
        </is>
      </c>
      <c r="E14" s="6" t="inlineStr">
        <is>
          <t>Quote</t>
        </is>
      </c>
      <c r="F14" s="6" t="inlineStr">
        <is>
          <t>Workers' Compensation</t>
        </is>
      </c>
      <c r="G14" s="6" t="inlineStr">
        <is>
          <t>DEMO-QUOTE-104</t>
        </is>
      </c>
      <c r="H14" s="6" t="inlineStr">
        <is>
          <t>Declined</t>
        </is>
      </c>
      <c r="I14" s="39" t="n">
        <v>6300</v>
      </c>
      <c r="J14" s="25" t="n">
        <v>8</v>
      </c>
      <c r="K14" s="34" t="n"/>
      <c r="L14" s="20">
        <f>IF($A14="","",IF($K14="","",IF(OR($H14="Bound",$H14="Declined"),"",IF($K14&lt;Assumptions!$B$4,"Overdue",IF($K14&lt;=Assumptions!$B$4+Assumptions!$B$5,"Due soon","Scheduled")))))</f>
        <v/>
      </c>
      <c r="M14" s="23" t="inlineStr">
        <is>
          <t>Maximum prepared hours boundary example.</t>
        </is>
      </c>
    </row>
    <row r="15" ht="31" customHeight="1">
      <c r="A15" s="6" t="inlineStr">
        <is>
          <t>DEMO-ACT-010</t>
        </is>
      </c>
      <c r="B15" s="34" t="n">
        <v>46275</v>
      </c>
      <c r="C15" s="6" t="inlineStr">
        <is>
          <t>Ember Mosaic (Fictional)</t>
        </is>
      </c>
      <c r="D15" s="23" t="inlineStr">
        <is>
          <t>Paper Harbor Theater (Fictional)</t>
        </is>
      </c>
      <c r="E15" s="6" t="inlineStr">
        <is>
          <t>Bind</t>
        </is>
      </c>
      <c r="F15" s="6" t="inlineStr">
        <is>
          <t>Professional Liability</t>
        </is>
      </c>
      <c r="G15" s="6" t="inlineStr">
        <is>
          <t>DEMO-BIND-105</t>
        </is>
      </c>
      <c r="H15" s="6" t="inlineStr">
        <is>
          <t>Bound</t>
        </is>
      </c>
      <c r="I15" s="39" t="n">
        <v>9200</v>
      </c>
      <c r="J15" s="25" t="n">
        <v>1</v>
      </c>
      <c r="K15" s="34" t="n"/>
      <c r="L15" s="16">
        <f>IF($A15="","",IF($K15="","",IF(OR($H15="Bound",$H15="Declined"),"",IF($K15&lt;Assumptions!$B$4,"Overdue",IF($K15&lt;=Assumptions!$B$4+Assumptions!$B$5,"Due soon","Scheduled")))))</f>
        <v/>
      </c>
      <c r="M15" s="23" t="inlineStr">
        <is>
          <t>Fictional bound premium entered manually.</t>
        </is>
      </c>
    </row>
    <row r="16" ht="31" customHeight="1">
      <c r="A16" s="6" t="n"/>
      <c r="B16" s="34" t="n"/>
      <c r="C16" s="6" t="n"/>
      <c r="D16" s="23" t="n"/>
      <c r="E16" s="6" t="n"/>
      <c r="F16" s="6" t="n"/>
      <c r="G16" s="6" t="n"/>
      <c r="H16" s="6" t="n"/>
      <c r="I16" s="39" t="n"/>
      <c r="J16" s="25" t="n"/>
      <c r="K16" s="34" t="n"/>
      <c r="L16" s="20">
        <f>IF($A16="","",IF($K16="","",IF(OR($H16="Bound",$H16="Declined"),"",IF($K16&lt;Assumptions!$B$4,"Overdue",IF($K16&lt;=Assumptions!$B$4+Assumptions!$B$5,"Due soon","Scheduled")))))</f>
        <v/>
      </c>
      <c r="M16" s="23" t="n"/>
    </row>
    <row r="17" ht="31" customHeight="1">
      <c r="A17" s="6" t="n"/>
      <c r="B17" s="34" t="n"/>
      <c r="C17" s="6" t="n"/>
      <c r="D17" s="23" t="n"/>
      <c r="E17" s="6" t="n"/>
      <c r="F17" s="6" t="n"/>
      <c r="G17" s="6" t="n"/>
      <c r="H17" s="6" t="n"/>
      <c r="I17" s="39" t="n"/>
      <c r="J17" s="25" t="n"/>
      <c r="K17" s="34" t="n"/>
      <c r="L17" s="16">
        <f>IF($A17="","",IF($K17="","",IF(OR($H17="Bound",$H17="Declined"),"",IF($K17&lt;Assumptions!$B$4,"Overdue",IF($K17&lt;=Assumptions!$B$4+Assumptions!$B$5,"Due soon","Scheduled")))))</f>
        <v/>
      </c>
      <c r="M17" s="23" t="n"/>
    </row>
    <row r="18" ht="31" customHeight="1">
      <c r="A18" s="6" t="n"/>
      <c r="B18" s="34" t="n"/>
      <c r="C18" s="6" t="n"/>
      <c r="D18" s="23" t="n"/>
      <c r="E18" s="6" t="n"/>
      <c r="F18" s="6" t="n"/>
      <c r="G18" s="6" t="n"/>
      <c r="H18" s="6" t="n"/>
      <c r="I18" s="39" t="n"/>
      <c r="J18" s="25" t="n"/>
      <c r="K18" s="34" t="n"/>
      <c r="L18" s="20">
        <f>IF($A18="","",IF($K18="","",IF(OR($H18="Bound",$H18="Declined"),"",IF($K18&lt;Assumptions!$B$4,"Overdue",IF($K18&lt;=Assumptions!$B$4+Assumptions!$B$5,"Due soon","Scheduled")))))</f>
        <v/>
      </c>
      <c r="M18" s="23" t="n"/>
    </row>
    <row r="19" ht="31" customHeight="1">
      <c r="A19" s="6" t="n"/>
      <c r="B19" s="34" t="n"/>
      <c r="C19" s="6" t="n"/>
      <c r="D19" s="23" t="n"/>
      <c r="E19" s="6" t="n"/>
      <c r="F19" s="6" t="n"/>
      <c r="G19" s="6" t="n"/>
      <c r="H19" s="6" t="n"/>
      <c r="I19" s="39" t="n"/>
      <c r="J19" s="25" t="n"/>
      <c r="K19" s="34" t="n"/>
      <c r="L19" s="16">
        <f>IF($A19="","",IF($K19="","",IF(OR($H19="Bound",$H19="Declined"),"",IF($K19&lt;Assumptions!$B$4,"Overdue",IF($K19&lt;=Assumptions!$B$4+Assumptions!$B$5,"Due soon","Scheduled")))))</f>
        <v/>
      </c>
      <c r="M19" s="23" t="n"/>
    </row>
    <row r="20" ht="31" customHeight="1">
      <c r="A20" s="6" t="n"/>
      <c r="B20" s="34" t="n"/>
      <c r="C20" s="6" t="n"/>
      <c r="D20" s="23" t="n"/>
      <c r="E20" s="6" t="n"/>
      <c r="F20" s="6" t="n"/>
      <c r="G20" s="6" t="n"/>
      <c r="H20" s="6" t="n"/>
      <c r="I20" s="39" t="n"/>
      <c r="J20" s="25" t="n"/>
      <c r="K20" s="34" t="n"/>
      <c r="L20" s="20">
        <f>IF($A20="","",IF($K20="","",IF(OR($H20="Bound",$H20="Declined"),"",IF($K20&lt;Assumptions!$B$4,"Overdue",IF($K20&lt;=Assumptions!$B$4+Assumptions!$B$5,"Due soon","Scheduled")))))</f>
        <v/>
      </c>
      <c r="M20" s="23" t="n"/>
    </row>
    <row r="21" ht="31" customHeight="1">
      <c r="A21" s="6" t="n"/>
      <c r="B21" s="34" t="n"/>
      <c r="C21" s="6" t="n"/>
      <c r="D21" s="23" t="n"/>
      <c r="E21" s="6" t="n"/>
      <c r="F21" s="6" t="n"/>
      <c r="G21" s="6" t="n"/>
      <c r="H21" s="6" t="n"/>
      <c r="I21" s="39" t="n"/>
      <c r="J21" s="25" t="n"/>
      <c r="K21" s="34" t="n"/>
      <c r="L21" s="16">
        <f>IF($A21="","",IF($K21="","",IF(OR($H21="Bound",$H21="Declined"),"",IF($K21&lt;Assumptions!$B$4,"Overdue",IF($K21&lt;=Assumptions!$B$4+Assumptions!$B$5,"Due soon","Scheduled")))))</f>
        <v/>
      </c>
      <c r="M21" s="23" t="n"/>
    </row>
    <row r="22" ht="31" customHeight="1">
      <c r="A22" s="6" t="n"/>
      <c r="B22" s="34" t="n"/>
      <c r="C22" s="6" t="n"/>
      <c r="D22" s="23" t="n"/>
      <c r="E22" s="6" t="n"/>
      <c r="F22" s="6" t="n"/>
      <c r="G22" s="6" t="n"/>
      <c r="H22" s="6" t="n"/>
      <c r="I22" s="39" t="n"/>
      <c r="J22" s="25" t="n"/>
      <c r="K22" s="34" t="n"/>
      <c r="L22" s="20">
        <f>IF($A22="","",IF($K22="","",IF(OR($H22="Bound",$H22="Declined"),"",IF($K22&lt;Assumptions!$B$4,"Overdue",IF($K22&lt;=Assumptions!$B$4+Assumptions!$B$5,"Due soon","Scheduled")))))</f>
        <v/>
      </c>
      <c r="M22" s="23" t="n"/>
    </row>
    <row r="23" ht="31" customHeight="1">
      <c r="A23" s="6" t="n"/>
      <c r="B23" s="34" t="n"/>
      <c r="C23" s="6" t="n"/>
      <c r="D23" s="23" t="n"/>
      <c r="E23" s="6" t="n"/>
      <c r="F23" s="6" t="n"/>
      <c r="G23" s="6" t="n"/>
      <c r="H23" s="6" t="n"/>
      <c r="I23" s="39" t="n"/>
      <c r="J23" s="25" t="n"/>
      <c r="K23" s="34" t="n"/>
      <c r="L23" s="16">
        <f>IF($A23="","",IF($K23="","",IF(OR($H23="Bound",$H23="Declined"),"",IF($K23&lt;Assumptions!$B$4,"Overdue",IF($K23&lt;=Assumptions!$B$4+Assumptions!$B$5,"Due soon","Scheduled")))))</f>
        <v/>
      </c>
      <c r="M23" s="23" t="n"/>
    </row>
    <row r="24" ht="31" customHeight="1">
      <c r="A24" s="6" t="n"/>
      <c r="B24" s="34" t="n"/>
      <c r="C24" s="6" t="n"/>
      <c r="D24" s="23" t="n"/>
      <c r="E24" s="6" t="n"/>
      <c r="F24" s="6" t="n"/>
      <c r="G24" s="6" t="n"/>
      <c r="H24" s="6" t="n"/>
      <c r="I24" s="39" t="n"/>
      <c r="J24" s="25" t="n"/>
      <c r="K24" s="34" t="n"/>
      <c r="L24" s="20">
        <f>IF($A24="","",IF($K24="","",IF(OR($H24="Bound",$H24="Declined"),"",IF($K24&lt;Assumptions!$B$4,"Overdue",IF($K24&lt;=Assumptions!$B$4+Assumptions!$B$5,"Due soon","Scheduled")))))</f>
        <v/>
      </c>
      <c r="M24" s="23" t="n"/>
    </row>
    <row r="25" ht="31" customHeight="1">
      <c r="A25" s="6" t="n"/>
      <c r="B25" s="34" t="n"/>
      <c r="C25" s="6" t="n"/>
      <c r="D25" s="23" t="n"/>
      <c r="E25" s="6" t="n"/>
      <c r="F25" s="6" t="n"/>
      <c r="G25" s="6" t="n"/>
      <c r="H25" s="6" t="n"/>
      <c r="I25" s="39" t="n"/>
      <c r="J25" s="25" t="n"/>
      <c r="K25" s="34" t="n"/>
      <c r="L25" s="16">
        <f>IF($A25="","",IF($K25="","",IF(OR($H25="Bound",$H25="Declined"),"",IF($K25&lt;Assumptions!$B$4,"Overdue",IF($K25&lt;=Assumptions!$B$4+Assumptions!$B$5,"Due soon","Scheduled")))))</f>
        <v/>
      </c>
      <c r="M25" s="23" t="n"/>
    </row>
    <row r="26" ht="31" customHeight="1">
      <c r="A26" s="6" t="n"/>
      <c r="B26" s="34" t="n"/>
      <c r="C26" s="6" t="n"/>
      <c r="D26" s="23" t="n"/>
      <c r="E26" s="6" t="n"/>
      <c r="F26" s="6" t="n"/>
      <c r="G26" s="6" t="n"/>
      <c r="H26" s="6" t="n"/>
      <c r="I26" s="39" t="n"/>
      <c r="J26" s="25" t="n"/>
      <c r="K26" s="34" t="n"/>
      <c r="L26" s="20">
        <f>IF($A26="","",IF($K26="","",IF(OR($H26="Bound",$H26="Declined"),"",IF($K26&lt;Assumptions!$B$4,"Overdue",IF($K26&lt;=Assumptions!$B$4+Assumptions!$B$5,"Due soon","Scheduled")))))</f>
        <v/>
      </c>
      <c r="M26" s="23" t="n"/>
    </row>
    <row r="27" ht="31" customHeight="1">
      <c r="A27" s="6" t="n"/>
      <c r="B27" s="34" t="n"/>
      <c r="C27" s="6" t="n"/>
      <c r="D27" s="23" t="n"/>
      <c r="E27" s="6" t="n"/>
      <c r="F27" s="6" t="n"/>
      <c r="G27" s="6" t="n"/>
      <c r="H27" s="6" t="n"/>
      <c r="I27" s="39" t="n"/>
      <c r="J27" s="25" t="n"/>
      <c r="K27" s="34" t="n"/>
      <c r="L27" s="16">
        <f>IF($A27="","",IF($K27="","",IF(OR($H27="Bound",$H27="Declined"),"",IF($K27&lt;Assumptions!$B$4,"Overdue",IF($K27&lt;=Assumptions!$B$4+Assumptions!$B$5,"Due soon","Scheduled")))))</f>
        <v/>
      </c>
      <c r="M27" s="23" t="n"/>
    </row>
    <row r="28" ht="31" customHeight="1">
      <c r="A28" s="6" t="n"/>
      <c r="B28" s="34" t="n"/>
      <c r="C28" s="6" t="n"/>
      <c r="D28" s="23" t="n"/>
      <c r="E28" s="6" t="n"/>
      <c r="F28" s="6" t="n"/>
      <c r="G28" s="6" t="n"/>
      <c r="H28" s="6" t="n"/>
      <c r="I28" s="39" t="n"/>
      <c r="J28" s="25" t="n"/>
      <c r="K28" s="34" t="n"/>
      <c r="L28" s="20">
        <f>IF($A28="","",IF($K28="","",IF(OR($H28="Bound",$H28="Declined"),"",IF($K28&lt;Assumptions!$B$4,"Overdue",IF($K28&lt;=Assumptions!$B$4+Assumptions!$B$5,"Due soon","Scheduled")))))</f>
        <v/>
      </c>
      <c r="M28" s="23" t="n"/>
    </row>
    <row r="29" ht="31" customHeight="1">
      <c r="A29" s="6" t="n"/>
      <c r="B29" s="34" t="n"/>
      <c r="C29" s="6" t="n"/>
      <c r="D29" s="23" t="n"/>
      <c r="E29" s="6" t="n"/>
      <c r="F29" s="6" t="n"/>
      <c r="G29" s="6" t="n"/>
      <c r="H29" s="6" t="n"/>
      <c r="I29" s="39" t="n"/>
      <c r="J29" s="25" t="n"/>
      <c r="K29" s="34" t="n"/>
      <c r="L29" s="16">
        <f>IF($A29="","",IF($K29="","",IF(OR($H29="Bound",$H29="Declined"),"",IF($K29&lt;Assumptions!$B$4,"Overdue",IF($K29&lt;=Assumptions!$B$4+Assumptions!$B$5,"Due soon","Scheduled")))))</f>
        <v/>
      </c>
      <c r="M29" s="23" t="n"/>
    </row>
    <row r="30" ht="31" customHeight="1">
      <c r="A30" s="6" t="n"/>
      <c r="B30" s="34" t="n"/>
      <c r="C30" s="6" t="n"/>
      <c r="D30" s="23" t="n"/>
      <c r="E30" s="6" t="n"/>
      <c r="F30" s="6" t="n"/>
      <c r="G30" s="6" t="n"/>
      <c r="H30" s="6" t="n"/>
      <c r="I30" s="39" t="n"/>
      <c r="J30" s="25" t="n"/>
      <c r="K30" s="34" t="n"/>
      <c r="L30" s="20">
        <f>IF($A30="","",IF($K30="","",IF(OR($H30="Bound",$H30="Declined"),"",IF($K30&lt;Assumptions!$B$4,"Overdue",IF($K30&lt;=Assumptions!$B$4+Assumptions!$B$5,"Due soon","Scheduled")))))</f>
        <v/>
      </c>
      <c r="M30" s="23" t="n"/>
    </row>
    <row r="31" ht="31" customHeight="1">
      <c r="A31" s="6" t="n"/>
      <c r="B31" s="34" t="n"/>
      <c r="C31" s="6" t="n"/>
      <c r="D31" s="23" t="n"/>
      <c r="E31" s="6" t="n"/>
      <c r="F31" s="6" t="n"/>
      <c r="G31" s="6" t="n"/>
      <c r="H31" s="6" t="n"/>
      <c r="I31" s="39" t="n"/>
      <c r="J31" s="25" t="n"/>
      <c r="K31" s="34" t="n"/>
      <c r="L31" s="16">
        <f>IF($A31="","",IF($K31="","",IF(OR($H31="Bound",$H31="Declined"),"",IF($K31&lt;Assumptions!$B$4,"Overdue",IF($K31&lt;=Assumptions!$B$4+Assumptions!$B$5,"Due soon","Scheduled")))))</f>
        <v/>
      </c>
      <c r="M31" s="23" t="n"/>
    </row>
    <row r="32" ht="31" customHeight="1">
      <c r="A32" s="6" t="n"/>
      <c r="B32" s="34" t="n"/>
      <c r="C32" s="6" t="n"/>
      <c r="D32" s="23" t="n"/>
      <c r="E32" s="6" t="n"/>
      <c r="F32" s="6" t="n"/>
      <c r="G32" s="6" t="n"/>
      <c r="H32" s="6" t="n"/>
      <c r="I32" s="39" t="n"/>
      <c r="J32" s="25" t="n"/>
      <c r="K32" s="34" t="n"/>
      <c r="L32" s="20">
        <f>IF($A32="","",IF($K32="","",IF(OR($H32="Bound",$H32="Declined"),"",IF($K32&lt;Assumptions!$B$4,"Overdue",IF($K32&lt;=Assumptions!$B$4+Assumptions!$B$5,"Due soon","Scheduled")))))</f>
        <v/>
      </c>
      <c r="M32" s="23" t="n"/>
    </row>
    <row r="33" ht="31" customHeight="1">
      <c r="A33" s="6" t="n"/>
      <c r="B33" s="34" t="n"/>
      <c r="C33" s="6" t="n"/>
      <c r="D33" s="23" t="n"/>
      <c r="E33" s="6" t="n"/>
      <c r="F33" s="6" t="n"/>
      <c r="G33" s="6" t="n"/>
      <c r="H33" s="6" t="n"/>
      <c r="I33" s="39" t="n"/>
      <c r="J33" s="25" t="n"/>
      <c r="K33" s="34" t="n"/>
      <c r="L33" s="16">
        <f>IF($A33="","",IF($K33="","",IF(OR($H33="Bound",$H33="Declined"),"",IF($K33&lt;Assumptions!$B$4,"Overdue",IF($K33&lt;=Assumptions!$B$4+Assumptions!$B$5,"Due soon","Scheduled")))))</f>
        <v/>
      </c>
      <c r="M33" s="23" t="n"/>
    </row>
    <row r="34" ht="31" customHeight="1">
      <c r="A34" s="6" t="n"/>
      <c r="B34" s="34" t="n"/>
      <c r="C34" s="6" t="n"/>
      <c r="D34" s="23" t="n"/>
      <c r="E34" s="6" t="n"/>
      <c r="F34" s="6" t="n"/>
      <c r="G34" s="6" t="n"/>
      <c r="H34" s="6" t="n"/>
      <c r="I34" s="39" t="n"/>
      <c r="J34" s="25" t="n"/>
      <c r="K34" s="34" t="n"/>
      <c r="L34" s="20">
        <f>IF($A34="","",IF($K34="","",IF(OR($H34="Bound",$H34="Declined"),"",IF($K34&lt;Assumptions!$B$4,"Overdue",IF($K34&lt;=Assumptions!$B$4+Assumptions!$B$5,"Due soon","Scheduled")))))</f>
        <v/>
      </c>
      <c r="M34" s="23" t="n"/>
    </row>
    <row r="35" ht="31" customHeight="1">
      <c r="A35" s="6" t="n"/>
      <c r="B35" s="34" t="n"/>
      <c r="C35" s="6" t="n"/>
      <c r="D35" s="23" t="n"/>
      <c r="E35" s="6" t="n"/>
      <c r="F35" s="6" t="n"/>
      <c r="G35" s="6" t="n"/>
      <c r="H35" s="6" t="n"/>
      <c r="I35" s="39" t="n"/>
      <c r="J35" s="25" t="n"/>
      <c r="K35" s="34" t="n"/>
      <c r="L35" s="16">
        <f>IF($A35="","",IF($K35="","",IF(OR($H35="Bound",$H35="Declined"),"",IF($K35&lt;Assumptions!$B$4,"Overdue",IF($K35&lt;=Assumptions!$B$4+Assumptions!$B$5,"Due soon","Scheduled")))))</f>
        <v/>
      </c>
      <c r="M35" s="23" t="n"/>
    </row>
    <row r="36" ht="31" customHeight="1">
      <c r="A36" s="6" t="n"/>
      <c r="B36" s="34" t="n"/>
      <c r="C36" s="6" t="n"/>
      <c r="D36" s="23" t="n"/>
      <c r="E36" s="6" t="n"/>
      <c r="F36" s="6" t="n"/>
      <c r="G36" s="6" t="n"/>
      <c r="H36" s="6" t="n"/>
      <c r="I36" s="39" t="n"/>
      <c r="J36" s="25" t="n"/>
      <c r="K36" s="34" t="n"/>
      <c r="L36" s="20">
        <f>IF($A36="","",IF($K36="","",IF(OR($H36="Bound",$H36="Declined"),"",IF($K36&lt;Assumptions!$B$4,"Overdue",IF($K36&lt;=Assumptions!$B$4+Assumptions!$B$5,"Due soon","Scheduled")))))</f>
        <v/>
      </c>
      <c r="M36" s="23" t="n"/>
    </row>
    <row r="37" ht="31" customHeight="1">
      <c r="A37" s="6" t="n"/>
      <c r="B37" s="34" t="n"/>
      <c r="C37" s="6" t="n"/>
      <c r="D37" s="23" t="n"/>
      <c r="E37" s="6" t="n"/>
      <c r="F37" s="6" t="n"/>
      <c r="G37" s="6" t="n"/>
      <c r="H37" s="6" t="n"/>
      <c r="I37" s="39" t="n"/>
      <c r="J37" s="25" t="n"/>
      <c r="K37" s="34" t="n"/>
      <c r="L37" s="16">
        <f>IF($A37="","",IF($K37="","",IF(OR($H37="Bound",$H37="Declined"),"",IF($K37&lt;Assumptions!$B$4,"Overdue",IF($K37&lt;=Assumptions!$B$4+Assumptions!$B$5,"Due soon","Scheduled")))))</f>
        <v/>
      </c>
      <c r="M37" s="23" t="n"/>
    </row>
    <row r="38" ht="31" customHeight="1">
      <c r="A38" s="6" t="n"/>
      <c r="B38" s="34" t="n"/>
      <c r="C38" s="6" t="n"/>
      <c r="D38" s="23" t="n"/>
      <c r="E38" s="6" t="n"/>
      <c r="F38" s="6" t="n"/>
      <c r="G38" s="6" t="n"/>
      <c r="H38" s="6" t="n"/>
      <c r="I38" s="39" t="n"/>
      <c r="J38" s="25" t="n"/>
      <c r="K38" s="34" t="n"/>
      <c r="L38" s="20">
        <f>IF($A38="","",IF($K38="","",IF(OR($H38="Bound",$H38="Declined"),"",IF($K38&lt;Assumptions!$B$4,"Overdue",IF($K38&lt;=Assumptions!$B$4+Assumptions!$B$5,"Due soon","Scheduled")))))</f>
        <v/>
      </c>
      <c r="M38" s="23" t="n"/>
    </row>
    <row r="39" ht="31" customHeight="1">
      <c r="A39" s="6" t="n"/>
      <c r="B39" s="34" t="n"/>
      <c r="C39" s="6" t="n"/>
      <c r="D39" s="23" t="n"/>
      <c r="E39" s="6" t="n"/>
      <c r="F39" s="6" t="n"/>
      <c r="G39" s="6" t="n"/>
      <c r="H39" s="6" t="n"/>
      <c r="I39" s="39" t="n"/>
      <c r="J39" s="25" t="n"/>
      <c r="K39" s="34" t="n"/>
      <c r="L39" s="16">
        <f>IF($A39="","",IF($K39="","",IF(OR($H39="Bound",$H39="Declined"),"",IF($K39&lt;Assumptions!$B$4,"Overdue",IF($K39&lt;=Assumptions!$B$4+Assumptions!$B$5,"Due soon","Scheduled")))))</f>
        <v/>
      </c>
      <c r="M39" s="23" t="n"/>
    </row>
    <row r="40" ht="31" customHeight="1">
      <c r="A40" s="6" t="n"/>
      <c r="B40" s="34" t="n"/>
      <c r="C40" s="6" t="n"/>
      <c r="D40" s="23" t="n"/>
      <c r="E40" s="6" t="n"/>
      <c r="F40" s="6" t="n"/>
      <c r="G40" s="6" t="n"/>
      <c r="H40" s="6" t="n"/>
      <c r="I40" s="39" t="n"/>
      <c r="J40" s="25" t="n"/>
      <c r="K40" s="34" t="n"/>
      <c r="L40" s="20">
        <f>IF($A40="","",IF($K40="","",IF(OR($H40="Bound",$H40="Declined"),"",IF($K40&lt;Assumptions!$B$4,"Overdue",IF($K40&lt;=Assumptions!$B$4+Assumptions!$B$5,"Due soon","Scheduled")))))</f>
        <v/>
      </c>
      <c r="M40" s="23" t="n"/>
    </row>
    <row r="41" ht="31" customHeight="1">
      <c r="A41" s="6" t="n"/>
      <c r="B41" s="34" t="n"/>
      <c r="C41" s="6" t="n"/>
      <c r="D41" s="23" t="n"/>
      <c r="E41" s="6" t="n"/>
      <c r="F41" s="6" t="n"/>
      <c r="G41" s="6" t="n"/>
      <c r="H41" s="6" t="n"/>
      <c r="I41" s="39" t="n"/>
      <c r="J41" s="25" t="n"/>
      <c r="K41" s="34" t="n"/>
      <c r="L41" s="16">
        <f>IF($A41="","",IF($K41="","",IF(OR($H41="Bound",$H41="Declined"),"",IF($K41&lt;Assumptions!$B$4,"Overdue",IF($K41&lt;=Assumptions!$B$4+Assumptions!$B$5,"Due soon","Scheduled")))))</f>
        <v/>
      </c>
      <c r="M41" s="23" t="n"/>
    </row>
    <row r="42" ht="31" customHeight="1">
      <c r="A42" s="6" t="n"/>
      <c r="B42" s="34" t="n"/>
      <c r="C42" s="6" t="n"/>
      <c r="D42" s="23" t="n"/>
      <c r="E42" s="6" t="n"/>
      <c r="F42" s="6" t="n"/>
      <c r="G42" s="6" t="n"/>
      <c r="H42" s="6" t="n"/>
      <c r="I42" s="39" t="n"/>
      <c r="J42" s="25" t="n"/>
      <c r="K42" s="34" t="n"/>
      <c r="L42" s="20">
        <f>IF($A42="","",IF($K42="","",IF(OR($H42="Bound",$H42="Declined"),"",IF($K42&lt;Assumptions!$B$4,"Overdue",IF($K42&lt;=Assumptions!$B$4+Assumptions!$B$5,"Due soon","Scheduled")))))</f>
        <v/>
      </c>
      <c r="M42" s="23" t="n"/>
    </row>
    <row r="43" ht="31" customHeight="1">
      <c r="A43" s="6" t="n"/>
      <c r="B43" s="34" t="n"/>
      <c r="C43" s="6" t="n"/>
      <c r="D43" s="23" t="n"/>
      <c r="E43" s="6" t="n"/>
      <c r="F43" s="6" t="n"/>
      <c r="G43" s="6" t="n"/>
      <c r="H43" s="6" t="n"/>
      <c r="I43" s="39" t="n"/>
      <c r="J43" s="25" t="n"/>
      <c r="K43" s="34" t="n"/>
      <c r="L43" s="16">
        <f>IF($A43="","",IF($K43="","",IF(OR($H43="Bound",$H43="Declined"),"",IF($K43&lt;Assumptions!$B$4,"Overdue",IF($K43&lt;=Assumptions!$B$4+Assumptions!$B$5,"Due soon","Scheduled")))))</f>
        <v/>
      </c>
      <c r="M43" s="23" t="n"/>
    </row>
    <row r="44" ht="31" customHeight="1">
      <c r="A44" s="6" t="n"/>
      <c r="B44" s="34" t="n"/>
      <c r="C44" s="6" t="n"/>
      <c r="D44" s="23" t="n"/>
      <c r="E44" s="6" t="n"/>
      <c r="F44" s="6" t="n"/>
      <c r="G44" s="6" t="n"/>
      <c r="H44" s="6" t="n"/>
      <c r="I44" s="39" t="n"/>
      <c r="J44" s="25" t="n"/>
      <c r="K44" s="34" t="n"/>
      <c r="L44" s="20">
        <f>IF($A44="","",IF($K44="","",IF(OR($H44="Bound",$H44="Declined"),"",IF($K44&lt;Assumptions!$B$4,"Overdue",IF($K44&lt;=Assumptions!$B$4+Assumptions!$B$5,"Due soon","Scheduled")))))</f>
        <v/>
      </c>
      <c r="M44" s="23" t="n"/>
    </row>
    <row r="45" ht="31" customHeight="1">
      <c r="A45" s="6" t="n"/>
      <c r="B45" s="34" t="n"/>
      <c r="C45" s="6" t="n"/>
      <c r="D45" s="23" t="n"/>
      <c r="E45" s="6" t="n"/>
      <c r="F45" s="6" t="n"/>
      <c r="G45" s="6" t="n"/>
      <c r="H45" s="6" t="n"/>
      <c r="I45" s="39" t="n"/>
      <c r="J45" s="25" t="n"/>
      <c r="K45" s="34" t="n"/>
      <c r="L45" s="16">
        <f>IF($A45="","",IF($K45="","",IF(OR($H45="Bound",$H45="Declined"),"",IF($K45&lt;Assumptions!$B$4,"Overdue",IF($K45&lt;=Assumptions!$B$4+Assumptions!$B$5,"Due soon","Scheduled")))))</f>
        <v/>
      </c>
      <c r="M45" s="23" t="n"/>
    </row>
    <row r="46" ht="31" customHeight="1">
      <c r="A46" s="6" t="n"/>
      <c r="B46" s="34" t="n"/>
      <c r="C46" s="6" t="n"/>
      <c r="D46" s="23" t="n"/>
      <c r="E46" s="6" t="n"/>
      <c r="F46" s="6" t="n"/>
      <c r="G46" s="6" t="n"/>
      <c r="H46" s="6" t="n"/>
      <c r="I46" s="39" t="n"/>
      <c r="J46" s="25" t="n"/>
      <c r="K46" s="34" t="n"/>
      <c r="L46" s="20">
        <f>IF($A46="","",IF($K46="","",IF(OR($H46="Bound",$H46="Declined"),"",IF($K46&lt;Assumptions!$B$4,"Overdue",IF($K46&lt;=Assumptions!$B$4+Assumptions!$B$5,"Due soon","Scheduled")))))</f>
        <v/>
      </c>
      <c r="M46" s="23" t="n"/>
    </row>
    <row r="47" ht="31" customHeight="1">
      <c r="A47" s="6" t="n"/>
      <c r="B47" s="34" t="n"/>
      <c r="C47" s="6" t="n"/>
      <c r="D47" s="23" t="n"/>
      <c r="E47" s="6" t="n"/>
      <c r="F47" s="6" t="n"/>
      <c r="G47" s="6" t="n"/>
      <c r="H47" s="6" t="n"/>
      <c r="I47" s="39" t="n"/>
      <c r="J47" s="25" t="n"/>
      <c r="K47" s="34" t="n"/>
      <c r="L47" s="16">
        <f>IF($A47="","",IF($K47="","",IF(OR($H47="Bound",$H47="Declined"),"",IF($K47&lt;Assumptions!$B$4,"Overdue",IF($K47&lt;=Assumptions!$B$4+Assumptions!$B$5,"Due soon","Scheduled")))))</f>
        <v/>
      </c>
      <c r="M47" s="23" t="n"/>
    </row>
    <row r="48" ht="31" customHeight="1">
      <c r="A48" s="6" t="n"/>
      <c r="B48" s="34" t="n"/>
      <c r="C48" s="6" t="n"/>
      <c r="D48" s="23" t="n"/>
      <c r="E48" s="6" t="n"/>
      <c r="F48" s="6" t="n"/>
      <c r="G48" s="6" t="n"/>
      <c r="H48" s="6" t="n"/>
      <c r="I48" s="39" t="n"/>
      <c r="J48" s="25" t="n"/>
      <c r="K48" s="34" t="n"/>
      <c r="L48" s="20">
        <f>IF($A48="","",IF($K48="","",IF(OR($H48="Bound",$H48="Declined"),"",IF($K48&lt;Assumptions!$B$4,"Overdue",IF($K48&lt;=Assumptions!$B$4+Assumptions!$B$5,"Due soon","Scheduled")))))</f>
        <v/>
      </c>
      <c r="M48" s="23" t="n"/>
    </row>
    <row r="49" ht="31" customHeight="1">
      <c r="A49" s="6" t="n"/>
      <c r="B49" s="34" t="n"/>
      <c r="C49" s="6" t="n"/>
      <c r="D49" s="23" t="n"/>
      <c r="E49" s="6" t="n"/>
      <c r="F49" s="6" t="n"/>
      <c r="G49" s="6" t="n"/>
      <c r="H49" s="6" t="n"/>
      <c r="I49" s="39" t="n"/>
      <c r="J49" s="25" t="n"/>
      <c r="K49" s="34" t="n"/>
      <c r="L49" s="16">
        <f>IF($A49="","",IF($K49="","",IF(OR($H49="Bound",$H49="Declined"),"",IF($K49&lt;Assumptions!$B$4,"Overdue",IF($K49&lt;=Assumptions!$B$4+Assumptions!$B$5,"Due soon","Scheduled")))))</f>
        <v/>
      </c>
      <c r="M49" s="23" t="n"/>
    </row>
    <row r="50" ht="31" customHeight="1">
      <c r="A50" s="6" t="n"/>
      <c r="B50" s="34" t="n"/>
      <c r="C50" s="6" t="n"/>
      <c r="D50" s="23" t="n"/>
      <c r="E50" s="6" t="n"/>
      <c r="F50" s="6" t="n"/>
      <c r="G50" s="6" t="n"/>
      <c r="H50" s="6" t="n"/>
      <c r="I50" s="39" t="n"/>
      <c r="J50" s="25" t="n"/>
      <c r="K50" s="34" t="n"/>
      <c r="L50" s="20">
        <f>IF($A50="","",IF($K50="","",IF(OR($H50="Bound",$H50="Declined"),"",IF($K50&lt;Assumptions!$B$4,"Overdue",IF($K50&lt;=Assumptions!$B$4+Assumptions!$B$5,"Due soon","Scheduled")))))</f>
        <v/>
      </c>
      <c r="M50" s="23" t="n"/>
    </row>
    <row r="51" ht="31" customHeight="1">
      <c r="A51" s="6" t="n"/>
      <c r="B51" s="34" t="n"/>
      <c r="C51" s="6" t="n"/>
      <c r="D51" s="23" t="n"/>
      <c r="E51" s="6" t="n"/>
      <c r="F51" s="6" t="n"/>
      <c r="G51" s="6" t="n"/>
      <c r="H51" s="6" t="n"/>
      <c r="I51" s="39" t="n"/>
      <c r="J51" s="25" t="n"/>
      <c r="K51" s="34" t="n"/>
      <c r="L51" s="16">
        <f>IF($A51="","",IF($K51="","",IF(OR($H51="Bound",$H51="Declined"),"",IF($K51&lt;Assumptions!$B$4,"Overdue",IF($K51&lt;=Assumptions!$B$4+Assumptions!$B$5,"Due soon","Scheduled")))))</f>
        <v/>
      </c>
      <c r="M51" s="23" t="n"/>
    </row>
    <row r="52" ht="31" customHeight="1">
      <c r="A52" s="6" t="n"/>
      <c r="B52" s="34" t="n"/>
      <c r="C52" s="6" t="n"/>
      <c r="D52" s="23" t="n"/>
      <c r="E52" s="6" t="n"/>
      <c r="F52" s="6" t="n"/>
      <c r="G52" s="6" t="n"/>
      <c r="H52" s="6" t="n"/>
      <c r="I52" s="39" t="n"/>
      <c r="J52" s="25" t="n"/>
      <c r="K52" s="34" t="n"/>
      <c r="L52" s="20">
        <f>IF($A52="","",IF($K52="","",IF(OR($H52="Bound",$H52="Declined"),"",IF($K52&lt;Assumptions!$B$4,"Overdue",IF($K52&lt;=Assumptions!$B$4+Assumptions!$B$5,"Due soon","Scheduled")))))</f>
        <v/>
      </c>
      <c r="M52" s="23" t="n"/>
    </row>
    <row r="53" ht="31" customHeight="1">
      <c r="A53" s="6" t="n"/>
      <c r="B53" s="34" t="n"/>
      <c r="C53" s="6" t="n"/>
      <c r="D53" s="23" t="n"/>
      <c r="E53" s="6" t="n"/>
      <c r="F53" s="6" t="n"/>
      <c r="G53" s="6" t="n"/>
      <c r="H53" s="6" t="n"/>
      <c r="I53" s="39" t="n"/>
      <c r="J53" s="25" t="n"/>
      <c r="K53" s="34" t="n"/>
      <c r="L53" s="16">
        <f>IF($A53="","",IF($K53="","",IF(OR($H53="Bound",$H53="Declined"),"",IF($K53&lt;Assumptions!$B$4,"Overdue",IF($K53&lt;=Assumptions!$B$4+Assumptions!$B$5,"Due soon","Scheduled")))))</f>
        <v/>
      </c>
      <c r="M53" s="23" t="n"/>
    </row>
    <row r="54" ht="31" customHeight="1">
      <c r="A54" s="6" t="n"/>
      <c r="B54" s="34" t="n"/>
      <c r="C54" s="6" t="n"/>
      <c r="D54" s="23" t="n"/>
      <c r="E54" s="6" t="n"/>
      <c r="F54" s="6" t="n"/>
      <c r="G54" s="6" t="n"/>
      <c r="H54" s="6" t="n"/>
      <c r="I54" s="39" t="n"/>
      <c r="J54" s="25" t="n"/>
      <c r="K54" s="34" t="n"/>
      <c r="L54" s="20">
        <f>IF($A54="","",IF($K54="","",IF(OR($H54="Bound",$H54="Declined"),"",IF($K54&lt;Assumptions!$B$4,"Overdue",IF($K54&lt;=Assumptions!$B$4+Assumptions!$B$5,"Due soon","Scheduled")))))</f>
        <v/>
      </c>
      <c r="M54" s="23" t="n"/>
    </row>
    <row r="55" ht="31" customHeight="1">
      <c r="A55" s="6" t="n"/>
      <c r="B55" s="34" t="n"/>
      <c r="C55" s="6" t="n"/>
      <c r="D55" s="23" t="n"/>
      <c r="E55" s="6" t="n"/>
      <c r="F55" s="6" t="n"/>
      <c r="G55" s="6" t="n"/>
      <c r="H55" s="6" t="n"/>
      <c r="I55" s="39" t="n"/>
      <c r="J55" s="25" t="n"/>
      <c r="K55" s="34" t="n"/>
      <c r="L55" s="16">
        <f>IF($A55="","",IF($K55="","",IF(OR($H55="Bound",$H55="Declined"),"",IF($K55&lt;Assumptions!$B$4,"Overdue",IF($K55&lt;=Assumptions!$B$4+Assumptions!$B$5,"Due soon","Scheduled")))))</f>
        <v/>
      </c>
      <c r="M55" s="23" t="n"/>
    </row>
    <row r="56" ht="31" customHeight="1">
      <c r="A56" s="6" t="n"/>
      <c r="B56" s="34" t="n"/>
      <c r="C56" s="6" t="n"/>
      <c r="D56" s="23" t="n"/>
      <c r="E56" s="6" t="n"/>
      <c r="F56" s="6" t="n"/>
      <c r="G56" s="6" t="n"/>
      <c r="H56" s="6" t="n"/>
      <c r="I56" s="39" t="n"/>
      <c r="J56" s="25" t="n"/>
      <c r="K56" s="34" t="n"/>
      <c r="L56" s="20">
        <f>IF($A56="","",IF($K56="","",IF(OR($H56="Bound",$H56="Declined"),"",IF($K56&lt;Assumptions!$B$4,"Overdue",IF($K56&lt;=Assumptions!$B$4+Assumptions!$B$5,"Due soon","Scheduled")))))</f>
        <v/>
      </c>
      <c r="M56" s="23" t="n"/>
    </row>
    <row r="57" ht="31" customHeight="1">
      <c r="A57" s="6" t="n"/>
      <c r="B57" s="34" t="n"/>
      <c r="C57" s="6" t="n"/>
      <c r="D57" s="23" t="n"/>
      <c r="E57" s="6" t="n"/>
      <c r="F57" s="6" t="n"/>
      <c r="G57" s="6" t="n"/>
      <c r="H57" s="6" t="n"/>
      <c r="I57" s="39" t="n"/>
      <c r="J57" s="25" t="n"/>
      <c r="K57" s="34" t="n"/>
      <c r="L57" s="16">
        <f>IF($A57="","",IF($K57="","",IF(OR($H57="Bound",$H57="Declined"),"",IF($K57&lt;Assumptions!$B$4,"Overdue",IF($K57&lt;=Assumptions!$B$4+Assumptions!$B$5,"Due soon","Scheduled")))))</f>
        <v/>
      </c>
      <c r="M57" s="23" t="n"/>
    </row>
    <row r="58" ht="31" customHeight="1">
      <c r="A58" s="6" t="n"/>
      <c r="B58" s="34" t="n"/>
      <c r="C58" s="6" t="n"/>
      <c r="D58" s="23" t="n"/>
      <c r="E58" s="6" t="n"/>
      <c r="F58" s="6" t="n"/>
      <c r="G58" s="6" t="n"/>
      <c r="H58" s="6" t="n"/>
      <c r="I58" s="39" t="n"/>
      <c r="J58" s="25" t="n"/>
      <c r="K58" s="34" t="n"/>
      <c r="L58" s="20">
        <f>IF($A58="","",IF($K58="","",IF(OR($H58="Bound",$H58="Declined"),"",IF($K58&lt;Assumptions!$B$4,"Overdue",IF($K58&lt;=Assumptions!$B$4+Assumptions!$B$5,"Due soon","Scheduled")))))</f>
        <v/>
      </c>
      <c r="M58" s="23" t="n"/>
    </row>
    <row r="59" ht="31" customHeight="1">
      <c r="A59" s="6" t="n"/>
      <c r="B59" s="34" t="n"/>
      <c r="C59" s="6" t="n"/>
      <c r="D59" s="23" t="n"/>
      <c r="E59" s="6" t="n"/>
      <c r="F59" s="6" t="n"/>
      <c r="G59" s="6" t="n"/>
      <c r="H59" s="6" t="n"/>
      <c r="I59" s="39" t="n"/>
      <c r="J59" s="25" t="n"/>
      <c r="K59" s="34" t="n"/>
      <c r="L59" s="16">
        <f>IF($A59="","",IF($K59="","",IF(OR($H59="Bound",$H59="Declined"),"",IF($K59&lt;Assumptions!$B$4,"Overdue",IF($K59&lt;=Assumptions!$B$4+Assumptions!$B$5,"Due soon","Scheduled")))))</f>
        <v/>
      </c>
      <c r="M59" s="23" t="n"/>
    </row>
    <row r="60" ht="31" customHeight="1">
      <c r="A60" s="6" t="n"/>
      <c r="B60" s="34" t="n"/>
      <c r="C60" s="6" t="n"/>
      <c r="D60" s="23" t="n"/>
      <c r="E60" s="6" t="n"/>
      <c r="F60" s="6" t="n"/>
      <c r="G60" s="6" t="n"/>
      <c r="H60" s="6" t="n"/>
      <c r="I60" s="39" t="n"/>
      <c r="J60" s="25" t="n"/>
      <c r="K60" s="34" t="n"/>
      <c r="L60" s="20">
        <f>IF($A60="","",IF($K60="","",IF(OR($H60="Bound",$H60="Declined"),"",IF($K60&lt;Assumptions!$B$4,"Overdue",IF($K60&lt;=Assumptions!$B$4+Assumptions!$B$5,"Due soon","Scheduled")))))</f>
        <v/>
      </c>
      <c r="M60" s="23" t="n"/>
    </row>
    <row r="61" ht="31" customHeight="1">
      <c r="A61" s="6" t="n"/>
      <c r="B61" s="34" t="n"/>
      <c r="C61" s="6" t="n"/>
      <c r="D61" s="23" t="n"/>
      <c r="E61" s="6" t="n"/>
      <c r="F61" s="6" t="n"/>
      <c r="G61" s="6" t="n"/>
      <c r="H61" s="6" t="n"/>
      <c r="I61" s="39" t="n"/>
      <c r="J61" s="25" t="n"/>
      <c r="K61" s="34" t="n"/>
      <c r="L61" s="16">
        <f>IF($A61="","",IF($K61="","",IF(OR($H61="Bound",$H61="Declined"),"",IF($K61&lt;Assumptions!$B$4,"Overdue",IF($K61&lt;=Assumptions!$B$4+Assumptions!$B$5,"Due soon","Scheduled")))))</f>
        <v/>
      </c>
      <c r="M61" s="23" t="n"/>
    </row>
    <row r="62" ht="31" customHeight="1">
      <c r="A62" s="6" t="n"/>
      <c r="B62" s="34" t="n"/>
      <c r="C62" s="6" t="n"/>
      <c r="D62" s="23" t="n"/>
      <c r="E62" s="6" t="n"/>
      <c r="F62" s="6" t="n"/>
      <c r="G62" s="6" t="n"/>
      <c r="H62" s="6" t="n"/>
      <c r="I62" s="39" t="n"/>
      <c r="J62" s="25" t="n"/>
      <c r="K62" s="34" t="n"/>
      <c r="L62" s="20">
        <f>IF($A62="","",IF($K62="","",IF(OR($H62="Bound",$H62="Declined"),"",IF($K62&lt;Assumptions!$B$4,"Overdue",IF($K62&lt;=Assumptions!$B$4+Assumptions!$B$5,"Due soon","Scheduled")))))</f>
        <v/>
      </c>
      <c r="M62" s="23" t="n"/>
    </row>
    <row r="63" ht="31" customHeight="1">
      <c r="A63" s="6" t="n"/>
      <c r="B63" s="34" t="n"/>
      <c r="C63" s="6" t="n"/>
      <c r="D63" s="23" t="n"/>
      <c r="E63" s="6" t="n"/>
      <c r="F63" s="6" t="n"/>
      <c r="G63" s="6" t="n"/>
      <c r="H63" s="6" t="n"/>
      <c r="I63" s="39" t="n"/>
      <c r="J63" s="25" t="n"/>
      <c r="K63" s="34" t="n"/>
      <c r="L63" s="16">
        <f>IF($A63="","",IF($K63="","",IF(OR($H63="Bound",$H63="Declined"),"",IF($K63&lt;Assumptions!$B$4,"Overdue",IF($K63&lt;=Assumptions!$B$4+Assumptions!$B$5,"Due soon","Scheduled")))))</f>
        <v/>
      </c>
      <c r="M63" s="23" t="n"/>
    </row>
    <row r="64" ht="31" customHeight="1">
      <c r="A64" s="6" t="n"/>
      <c r="B64" s="34" t="n"/>
      <c r="C64" s="6" t="n"/>
      <c r="D64" s="23" t="n"/>
      <c r="E64" s="6" t="n"/>
      <c r="F64" s="6" t="n"/>
      <c r="G64" s="6" t="n"/>
      <c r="H64" s="6" t="n"/>
      <c r="I64" s="39" t="n"/>
      <c r="J64" s="25" t="n"/>
      <c r="K64" s="34" t="n"/>
      <c r="L64" s="20">
        <f>IF($A64="","",IF($K64="","",IF(OR($H64="Bound",$H64="Declined"),"",IF($K64&lt;Assumptions!$B$4,"Overdue",IF($K64&lt;=Assumptions!$B$4+Assumptions!$B$5,"Due soon","Scheduled")))))</f>
        <v/>
      </c>
      <c r="M64" s="23" t="n"/>
    </row>
    <row r="65" ht="31" customHeight="1">
      <c r="A65" s="6" t="n"/>
      <c r="B65" s="34" t="n"/>
      <c r="C65" s="6" t="n"/>
      <c r="D65" s="23" t="n"/>
      <c r="E65" s="6" t="n"/>
      <c r="F65" s="6" t="n"/>
      <c r="G65" s="6" t="n"/>
      <c r="H65" s="6" t="n"/>
      <c r="I65" s="39" t="n"/>
      <c r="J65" s="25" t="n"/>
      <c r="K65" s="34" t="n"/>
      <c r="L65" s="16">
        <f>IF($A65="","",IF($K65="","",IF(OR($H65="Bound",$H65="Declined"),"",IF($K65&lt;Assumptions!$B$4,"Overdue",IF($K65&lt;=Assumptions!$B$4+Assumptions!$B$5,"Due soon","Scheduled")))))</f>
        <v/>
      </c>
      <c r="M65" s="23" t="n"/>
    </row>
    <row r="66" ht="31" customHeight="1">
      <c r="A66" s="6" t="n"/>
      <c r="B66" s="34" t="n"/>
      <c r="C66" s="6" t="n"/>
      <c r="D66" s="23" t="n"/>
      <c r="E66" s="6" t="n"/>
      <c r="F66" s="6" t="n"/>
      <c r="G66" s="6" t="n"/>
      <c r="H66" s="6" t="n"/>
      <c r="I66" s="39" t="n"/>
      <c r="J66" s="25" t="n"/>
      <c r="K66" s="34" t="n"/>
      <c r="L66" s="20">
        <f>IF($A66="","",IF($K66="","",IF(OR($H66="Bound",$H66="Declined"),"",IF($K66&lt;Assumptions!$B$4,"Overdue",IF($K66&lt;=Assumptions!$B$4+Assumptions!$B$5,"Due soon","Scheduled")))))</f>
        <v/>
      </c>
      <c r="M66" s="23" t="n"/>
    </row>
    <row r="67" ht="31" customHeight="1">
      <c r="A67" s="6" t="n"/>
      <c r="B67" s="34" t="n"/>
      <c r="C67" s="6" t="n"/>
      <c r="D67" s="23" t="n"/>
      <c r="E67" s="6" t="n"/>
      <c r="F67" s="6" t="n"/>
      <c r="G67" s="6" t="n"/>
      <c r="H67" s="6" t="n"/>
      <c r="I67" s="39" t="n"/>
      <c r="J67" s="25" t="n"/>
      <c r="K67" s="34" t="n"/>
      <c r="L67" s="16">
        <f>IF($A67="","",IF($K67="","",IF(OR($H67="Bound",$H67="Declined"),"",IF($K67&lt;Assumptions!$B$4,"Overdue",IF($K67&lt;=Assumptions!$B$4+Assumptions!$B$5,"Due soon","Scheduled")))))</f>
        <v/>
      </c>
      <c r="M67" s="23" t="n"/>
    </row>
    <row r="68" ht="31" customHeight="1">
      <c r="A68" s="6" t="n"/>
      <c r="B68" s="34" t="n"/>
      <c r="C68" s="6" t="n"/>
      <c r="D68" s="23" t="n"/>
      <c r="E68" s="6" t="n"/>
      <c r="F68" s="6" t="n"/>
      <c r="G68" s="6" t="n"/>
      <c r="H68" s="6" t="n"/>
      <c r="I68" s="39" t="n"/>
      <c r="J68" s="25" t="n"/>
      <c r="K68" s="34" t="n"/>
      <c r="L68" s="20">
        <f>IF($A68="","",IF($K68="","",IF(OR($H68="Bound",$H68="Declined"),"",IF($K68&lt;Assumptions!$B$4,"Overdue",IF($K68&lt;=Assumptions!$B$4+Assumptions!$B$5,"Due soon","Scheduled")))))</f>
        <v/>
      </c>
      <c r="M68" s="23" t="n"/>
    </row>
    <row r="69" ht="31" customHeight="1">
      <c r="A69" s="6" t="n"/>
      <c r="B69" s="34" t="n"/>
      <c r="C69" s="6" t="n"/>
      <c r="D69" s="23" t="n"/>
      <c r="E69" s="6" t="n"/>
      <c r="F69" s="6" t="n"/>
      <c r="G69" s="6" t="n"/>
      <c r="H69" s="6" t="n"/>
      <c r="I69" s="39" t="n"/>
      <c r="J69" s="25" t="n"/>
      <c r="K69" s="34" t="n"/>
      <c r="L69" s="16">
        <f>IF($A69="","",IF($K69="","",IF(OR($H69="Bound",$H69="Declined"),"",IF($K69&lt;Assumptions!$B$4,"Overdue",IF($K69&lt;=Assumptions!$B$4+Assumptions!$B$5,"Due soon","Scheduled")))))</f>
        <v/>
      </c>
      <c r="M69" s="23" t="n"/>
    </row>
    <row r="70" ht="31" customHeight="1">
      <c r="A70" s="6" t="n"/>
      <c r="B70" s="34" t="n"/>
      <c r="C70" s="6" t="n"/>
      <c r="D70" s="23" t="n"/>
      <c r="E70" s="6" t="n"/>
      <c r="F70" s="6" t="n"/>
      <c r="G70" s="6" t="n"/>
      <c r="H70" s="6" t="n"/>
      <c r="I70" s="39" t="n"/>
      <c r="J70" s="25" t="n"/>
      <c r="K70" s="34" t="n"/>
      <c r="L70" s="20">
        <f>IF($A70="","",IF($K70="","",IF(OR($H70="Bound",$H70="Declined"),"",IF($K70&lt;Assumptions!$B$4,"Overdue",IF($K70&lt;=Assumptions!$B$4+Assumptions!$B$5,"Due soon","Scheduled")))))</f>
        <v/>
      </c>
      <c r="M70" s="23" t="n"/>
    </row>
    <row r="71" ht="31" customHeight="1">
      <c r="A71" s="6" t="n"/>
      <c r="B71" s="34" t="n"/>
      <c r="C71" s="6" t="n"/>
      <c r="D71" s="23" t="n"/>
      <c r="E71" s="6" t="n"/>
      <c r="F71" s="6" t="n"/>
      <c r="G71" s="6" t="n"/>
      <c r="H71" s="6" t="n"/>
      <c r="I71" s="39" t="n"/>
      <c r="J71" s="25" t="n"/>
      <c r="K71" s="34" t="n"/>
      <c r="L71" s="16">
        <f>IF($A71="","",IF($K71="","",IF(OR($H71="Bound",$H71="Declined"),"",IF($K71&lt;Assumptions!$B$4,"Overdue",IF($K71&lt;=Assumptions!$B$4+Assumptions!$B$5,"Due soon","Scheduled")))))</f>
        <v/>
      </c>
      <c r="M71" s="23" t="n"/>
    </row>
    <row r="72" ht="31" customHeight="1">
      <c r="A72" s="6" t="n"/>
      <c r="B72" s="34" t="n"/>
      <c r="C72" s="6" t="n"/>
      <c r="D72" s="23" t="n"/>
      <c r="E72" s="6" t="n"/>
      <c r="F72" s="6" t="n"/>
      <c r="G72" s="6" t="n"/>
      <c r="H72" s="6" t="n"/>
      <c r="I72" s="39" t="n"/>
      <c r="J72" s="25" t="n"/>
      <c r="K72" s="34" t="n"/>
      <c r="L72" s="20">
        <f>IF($A72="","",IF($K72="","",IF(OR($H72="Bound",$H72="Declined"),"",IF($K72&lt;Assumptions!$B$4,"Overdue",IF($K72&lt;=Assumptions!$B$4+Assumptions!$B$5,"Due soon","Scheduled")))))</f>
        <v/>
      </c>
      <c r="M72" s="23" t="n"/>
    </row>
    <row r="73" ht="31" customHeight="1">
      <c r="A73" s="6" t="n"/>
      <c r="B73" s="34" t="n"/>
      <c r="C73" s="6" t="n"/>
      <c r="D73" s="23" t="n"/>
      <c r="E73" s="6" t="n"/>
      <c r="F73" s="6" t="n"/>
      <c r="G73" s="6" t="n"/>
      <c r="H73" s="6" t="n"/>
      <c r="I73" s="39" t="n"/>
      <c r="J73" s="25" t="n"/>
      <c r="K73" s="34" t="n"/>
      <c r="L73" s="16">
        <f>IF($A73="","",IF($K73="","",IF(OR($H73="Bound",$H73="Declined"),"",IF($K73&lt;Assumptions!$B$4,"Overdue",IF($K73&lt;=Assumptions!$B$4+Assumptions!$B$5,"Due soon","Scheduled")))))</f>
        <v/>
      </c>
      <c r="M73" s="23" t="n"/>
    </row>
    <row r="74" ht="31" customHeight="1">
      <c r="A74" s="6" t="n"/>
      <c r="B74" s="34" t="n"/>
      <c r="C74" s="6" t="n"/>
      <c r="D74" s="23" t="n"/>
      <c r="E74" s="6" t="n"/>
      <c r="F74" s="6" t="n"/>
      <c r="G74" s="6" t="n"/>
      <c r="H74" s="6" t="n"/>
      <c r="I74" s="39" t="n"/>
      <c r="J74" s="25" t="n"/>
      <c r="K74" s="34" t="n"/>
      <c r="L74" s="20">
        <f>IF($A74="","",IF($K74="","",IF(OR($H74="Bound",$H74="Declined"),"",IF($K74&lt;Assumptions!$B$4,"Overdue",IF($K74&lt;=Assumptions!$B$4+Assumptions!$B$5,"Due soon","Scheduled")))))</f>
        <v/>
      </c>
      <c r="M74" s="23" t="n"/>
    </row>
    <row r="75" ht="31" customHeight="1">
      <c r="A75" s="6" t="n"/>
      <c r="B75" s="34" t="n"/>
      <c r="C75" s="6" t="n"/>
      <c r="D75" s="23" t="n"/>
      <c r="E75" s="6" t="n"/>
      <c r="F75" s="6" t="n"/>
      <c r="G75" s="6" t="n"/>
      <c r="H75" s="6" t="n"/>
      <c r="I75" s="39" t="n"/>
      <c r="J75" s="25" t="n"/>
      <c r="K75" s="34" t="n"/>
      <c r="L75" s="16">
        <f>IF($A75="","",IF($K75="","",IF(OR($H75="Bound",$H75="Declined"),"",IF($K75&lt;Assumptions!$B$4,"Overdue",IF($K75&lt;=Assumptions!$B$4+Assumptions!$B$5,"Due soon","Scheduled")))))</f>
        <v/>
      </c>
      <c r="M75" s="23" t="n"/>
    </row>
    <row r="76" ht="31" customHeight="1">
      <c r="A76" s="6" t="n"/>
      <c r="B76" s="34" t="n"/>
      <c r="C76" s="6" t="n"/>
      <c r="D76" s="23" t="n"/>
      <c r="E76" s="6" t="n"/>
      <c r="F76" s="6" t="n"/>
      <c r="G76" s="6" t="n"/>
      <c r="H76" s="6" t="n"/>
      <c r="I76" s="39" t="n"/>
      <c r="J76" s="25" t="n"/>
      <c r="K76" s="34" t="n"/>
      <c r="L76" s="20">
        <f>IF($A76="","",IF($K76="","",IF(OR($H76="Bound",$H76="Declined"),"",IF($K76&lt;Assumptions!$B$4,"Overdue",IF($K76&lt;=Assumptions!$B$4+Assumptions!$B$5,"Due soon","Scheduled")))))</f>
        <v/>
      </c>
      <c r="M76" s="23" t="n"/>
    </row>
    <row r="77" ht="31" customHeight="1">
      <c r="A77" s="6" t="n"/>
      <c r="B77" s="34" t="n"/>
      <c r="C77" s="6" t="n"/>
      <c r="D77" s="23" t="n"/>
      <c r="E77" s="6" t="n"/>
      <c r="F77" s="6" t="n"/>
      <c r="G77" s="6" t="n"/>
      <c r="H77" s="6" t="n"/>
      <c r="I77" s="39" t="n"/>
      <c r="J77" s="25" t="n"/>
      <c r="K77" s="34" t="n"/>
      <c r="L77" s="16">
        <f>IF($A77="","",IF($K77="","",IF(OR($H77="Bound",$H77="Declined"),"",IF($K77&lt;Assumptions!$B$4,"Overdue",IF($K77&lt;=Assumptions!$B$4+Assumptions!$B$5,"Due soon","Scheduled")))))</f>
        <v/>
      </c>
      <c r="M77" s="23" t="n"/>
    </row>
    <row r="78" ht="31" customHeight="1">
      <c r="A78" s="6" t="n"/>
      <c r="B78" s="34" t="n"/>
      <c r="C78" s="6" t="n"/>
      <c r="D78" s="23" t="n"/>
      <c r="E78" s="6" t="n"/>
      <c r="F78" s="6" t="n"/>
      <c r="G78" s="6" t="n"/>
      <c r="H78" s="6" t="n"/>
      <c r="I78" s="39" t="n"/>
      <c r="J78" s="25" t="n"/>
      <c r="K78" s="34" t="n"/>
      <c r="L78" s="20">
        <f>IF($A78="","",IF($K78="","",IF(OR($H78="Bound",$H78="Declined"),"",IF($K78&lt;Assumptions!$B$4,"Overdue",IF($K78&lt;=Assumptions!$B$4+Assumptions!$B$5,"Due soon","Scheduled")))))</f>
        <v/>
      </c>
      <c r="M78" s="23" t="n"/>
    </row>
    <row r="79" ht="31" customHeight="1">
      <c r="A79" s="6" t="n"/>
      <c r="B79" s="34" t="n"/>
      <c r="C79" s="6" t="n"/>
      <c r="D79" s="23" t="n"/>
      <c r="E79" s="6" t="n"/>
      <c r="F79" s="6" t="n"/>
      <c r="G79" s="6" t="n"/>
      <c r="H79" s="6" t="n"/>
      <c r="I79" s="39" t="n"/>
      <c r="J79" s="25" t="n"/>
      <c r="K79" s="34" t="n"/>
      <c r="L79" s="16">
        <f>IF($A79="","",IF($K79="","",IF(OR($H79="Bound",$H79="Declined"),"",IF($K79&lt;Assumptions!$B$4,"Overdue",IF($K79&lt;=Assumptions!$B$4+Assumptions!$B$5,"Due soon","Scheduled")))))</f>
        <v/>
      </c>
      <c r="M79" s="23" t="n"/>
    </row>
    <row r="80" ht="31" customHeight="1">
      <c r="A80" s="6" t="n"/>
      <c r="B80" s="34" t="n"/>
      <c r="C80" s="6" t="n"/>
      <c r="D80" s="23" t="n"/>
      <c r="E80" s="6" t="n"/>
      <c r="F80" s="6" t="n"/>
      <c r="G80" s="6" t="n"/>
      <c r="H80" s="6" t="n"/>
      <c r="I80" s="39" t="n"/>
      <c r="J80" s="25" t="n"/>
      <c r="K80" s="34" t="n"/>
      <c r="L80" s="20">
        <f>IF($A80="","",IF($K80="","",IF(OR($H80="Bound",$H80="Declined"),"",IF($K80&lt;Assumptions!$B$4,"Overdue",IF($K80&lt;=Assumptions!$B$4+Assumptions!$B$5,"Due soon","Scheduled")))))</f>
        <v/>
      </c>
      <c r="M80" s="23" t="n"/>
    </row>
    <row r="81" ht="31" customHeight="1">
      <c r="A81" s="6" t="n"/>
      <c r="B81" s="34" t="n"/>
      <c r="C81" s="6" t="n"/>
      <c r="D81" s="23" t="n"/>
      <c r="E81" s="6" t="n"/>
      <c r="F81" s="6" t="n"/>
      <c r="G81" s="6" t="n"/>
      <c r="H81" s="6" t="n"/>
      <c r="I81" s="39" t="n"/>
      <c r="J81" s="25" t="n"/>
      <c r="K81" s="34" t="n"/>
      <c r="L81" s="16">
        <f>IF($A81="","",IF($K81="","",IF(OR($H81="Bound",$H81="Declined"),"",IF($K81&lt;Assumptions!$B$4,"Overdue",IF($K81&lt;=Assumptions!$B$4+Assumptions!$B$5,"Due soon","Scheduled")))))</f>
        <v/>
      </c>
      <c r="M81" s="23" t="n"/>
    </row>
    <row r="82" ht="31" customHeight="1">
      <c r="A82" s="6" t="n"/>
      <c r="B82" s="34" t="n"/>
      <c r="C82" s="6" t="n"/>
      <c r="D82" s="23" t="n"/>
      <c r="E82" s="6" t="n"/>
      <c r="F82" s="6" t="n"/>
      <c r="G82" s="6" t="n"/>
      <c r="H82" s="6" t="n"/>
      <c r="I82" s="39" t="n"/>
      <c r="J82" s="25" t="n"/>
      <c r="K82" s="34" t="n"/>
      <c r="L82" s="20">
        <f>IF($A82="","",IF($K82="","",IF(OR($H82="Bound",$H82="Declined"),"",IF($K82&lt;Assumptions!$B$4,"Overdue",IF($K82&lt;=Assumptions!$B$4+Assumptions!$B$5,"Due soon","Scheduled")))))</f>
        <v/>
      </c>
      <c r="M82" s="23" t="n"/>
    </row>
    <row r="83" ht="31" customHeight="1">
      <c r="A83" s="6" t="n"/>
      <c r="B83" s="34" t="n"/>
      <c r="C83" s="6" t="n"/>
      <c r="D83" s="23" t="n"/>
      <c r="E83" s="6" t="n"/>
      <c r="F83" s="6" t="n"/>
      <c r="G83" s="6" t="n"/>
      <c r="H83" s="6" t="n"/>
      <c r="I83" s="39" t="n"/>
      <c r="J83" s="25" t="n"/>
      <c r="K83" s="34" t="n"/>
      <c r="L83" s="16">
        <f>IF($A83="","",IF($K83="","",IF(OR($H83="Bound",$H83="Declined"),"",IF($K83&lt;Assumptions!$B$4,"Overdue",IF($K83&lt;=Assumptions!$B$4+Assumptions!$B$5,"Due soon","Scheduled")))))</f>
        <v/>
      </c>
      <c r="M83" s="23" t="n"/>
    </row>
    <row r="84" ht="31" customHeight="1">
      <c r="A84" s="6" t="n"/>
      <c r="B84" s="34" t="n"/>
      <c r="C84" s="6" t="n"/>
      <c r="D84" s="23" t="n"/>
      <c r="E84" s="6" t="n"/>
      <c r="F84" s="6" t="n"/>
      <c r="G84" s="6" t="n"/>
      <c r="H84" s="6" t="n"/>
      <c r="I84" s="39" t="n"/>
      <c r="J84" s="25" t="n"/>
      <c r="K84" s="34" t="n"/>
      <c r="L84" s="20">
        <f>IF($A84="","",IF($K84="","",IF(OR($H84="Bound",$H84="Declined"),"",IF($K84&lt;Assumptions!$B$4,"Overdue",IF($K84&lt;=Assumptions!$B$4+Assumptions!$B$5,"Due soon","Scheduled")))))</f>
        <v/>
      </c>
      <c r="M84" s="23" t="n"/>
    </row>
    <row r="85" ht="31" customHeight="1">
      <c r="A85" s="6" t="n"/>
      <c r="B85" s="34" t="n"/>
      <c r="C85" s="6" t="n"/>
      <c r="D85" s="23" t="n"/>
      <c r="E85" s="6" t="n"/>
      <c r="F85" s="6" t="n"/>
      <c r="G85" s="6" t="n"/>
      <c r="H85" s="6" t="n"/>
      <c r="I85" s="39" t="n"/>
      <c r="J85" s="25" t="n"/>
      <c r="K85" s="34" t="n"/>
      <c r="L85" s="16">
        <f>IF($A85="","",IF($K85="","",IF(OR($H85="Bound",$H85="Declined"),"",IF($K85&lt;Assumptions!$B$4,"Overdue",IF($K85&lt;=Assumptions!$B$4+Assumptions!$B$5,"Due soon","Scheduled")))))</f>
        <v/>
      </c>
      <c r="M85" s="23" t="n"/>
    </row>
    <row r="86" ht="31" customHeight="1">
      <c r="A86" s="6" t="n"/>
      <c r="B86" s="34" t="n"/>
      <c r="C86" s="6" t="n"/>
      <c r="D86" s="23" t="n"/>
      <c r="E86" s="6" t="n"/>
      <c r="F86" s="6" t="n"/>
      <c r="G86" s="6" t="n"/>
      <c r="H86" s="6" t="n"/>
      <c r="I86" s="39" t="n"/>
      <c r="J86" s="25" t="n"/>
      <c r="K86" s="34" t="n"/>
      <c r="L86" s="20">
        <f>IF($A86="","",IF($K86="","",IF(OR($H86="Bound",$H86="Declined"),"",IF($K86&lt;Assumptions!$B$4,"Overdue",IF($K86&lt;=Assumptions!$B$4+Assumptions!$B$5,"Due soon","Scheduled")))))</f>
        <v/>
      </c>
      <c r="M86" s="23" t="n"/>
    </row>
    <row r="87" ht="31" customHeight="1">
      <c r="A87" s="6" t="n"/>
      <c r="B87" s="34" t="n"/>
      <c r="C87" s="6" t="n"/>
      <c r="D87" s="23" t="n"/>
      <c r="E87" s="6" t="n"/>
      <c r="F87" s="6" t="n"/>
      <c r="G87" s="6" t="n"/>
      <c r="H87" s="6" t="n"/>
      <c r="I87" s="39" t="n"/>
      <c r="J87" s="25" t="n"/>
      <c r="K87" s="34" t="n"/>
      <c r="L87" s="16">
        <f>IF($A87="","",IF($K87="","",IF(OR($H87="Bound",$H87="Declined"),"",IF($K87&lt;Assumptions!$B$4,"Overdue",IF($K87&lt;=Assumptions!$B$4+Assumptions!$B$5,"Due soon","Scheduled")))))</f>
        <v/>
      </c>
      <c r="M87" s="23" t="n"/>
    </row>
    <row r="88" ht="31" customHeight="1">
      <c r="A88" s="6" t="n"/>
      <c r="B88" s="34" t="n"/>
      <c r="C88" s="6" t="n"/>
      <c r="D88" s="23" t="n"/>
      <c r="E88" s="6" t="n"/>
      <c r="F88" s="6" t="n"/>
      <c r="G88" s="6" t="n"/>
      <c r="H88" s="6" t="n"/>
      <c r="I88" s="39" t="n"/>
      <c r="J88" s="25" t="n"/>
      <c r="K88" s="34" t="n"/>
      <c r="L88" s="20">
        <f>IF($A88="","",IF($K88="","",IF(OR($H88="Bound",$H88="Declined"),"",IF($K88&lt;Assumptions!$B$4,"Overdue",IF($K88&lt;=Assumptions!$B$4+Assumptions!$B$5,"Due soon","Scheduled")))))</f>
        <v/>
      </c>
      <c r="M88" s="23" t="n"/>
    </row>
    <row r="89" ht="31" customHeight="1">
      <c r="A89" s="6" t="n"/>
      <c r="B89" s="34" t="n"/>
      <c r="C89" s="6" t="n"/>
      <c r="D89" s="23" t="n"/>
      <c r="E89" s="6" t="n"/>
      <c r="F89" s="6" t="n"/>
      <c r="G89" s="6" t="n"/>
      <c r="H89" s="6" t="n"/>
      <c r="I89" s="39" t="n"/>
      <c r="J89" s="25" t="n"/>
      <c r="K89" s="34" t="n"/>
      <c r="L89" s="16">
        <f>IF($A89="","",IF($K89="","",IF(OR($H89="Bound",$H89="Declined"),"",IF($K89&lt;Assumptions!$B$4,"Overdue",IF($K89&lt;=Assumptions!$B$4+Assumptions!$B$5,"Due soon","Scheduled")))))</f>
        <v/>
      </c>
      <c r="M89" s="23" t="n"/>
    </row>
    <row r="90" ht="31" customHeight="1">
      <c r="A90" s="6" t="n"/>
      <c r="B90" s="34" t="n"/>
      <c r="C90" s="6" t="n"/>
      <c r="D90" s="23" t="n"/>
      <c r="E90" s="6" t="n"/>
      <c r="F90" s="6" t="n"/>
      <c r="G90" s="6" t="n"/>
      <c r="H90" s="6" t="n"/>
      <c r="I90" s="39" t="n"/>
      <c r="J90" s="25" t="n"/>
      <c r="K90" s="34" t="n"/>
      <c r="L90" s="20">
        <f>IF($A90="","",IF($K90="","",IF(OR($H90="Bound",$H90="Declined"),"",IF($K90&lt;Assumptions!$B$4,"Overdue",IF($K90&lt;=Assumptions!$B$4+Assumptions!$B$5,"Due soon","Scheduled")))))</f>
        <v/>
      </c>
      <c r="M90" s="23" t="n"/>
    </row>
    <row r="91" ht="31" customHeight="1">
      <c r="A91" s="6" t="n"/>
      <c r="B91" s="34" t="n"/>
      <c r="C91" s="6" t="n"/>
      <c r="D91" s="23" t="n"/>
      <c r="E91" s="6" t="n"/>
      <c r="F91" s="6" t="n"/>
      <c r="G91" s="6" t="n"/>
      <c r="H91" s="6" t="n"/>
      <c r="I91" s="39" t="n"/>
      <c r="J91" s="25" t="n"/>
      <c r="K91" s="34" t="n"/>
      <c r="L91" s="16">
        <f>IF($A91="","",IF($K91="","",IF(OR($H91="Bound",$H91="Declined"),"",IF($K91&lt;Assumptions!$B$4,"Overdue",IF($K91&lt;=Assumptions!$B$4+Assumptions!$B$5,"Due soon","Scheduled")))))</f>
        <v/>
      </c>
      <c r="M91" s="23" t="n"/>
    </row>
    <row r="92" ht="31" customHeight="1">
      <c r="A92" s="6" t="n"/>
      <c r="B92" s="34" t="n"/>
      <c r="C92" s="6" t="n"/>
      <c r="D92" s="23" t="n"/>
      <c r="E92" s="6" t="n"/>
      <c r="F92" s="6" t="n"/>
      <c r="G92" s="6" t="n"/>
      <c r="H92" s="6" t="n"/>
      <c r="I92" s="39" t="n"/>
      <c r="J92" s="25" t="n"/>
      <c r="K92" s="34" t="n"/>
      <c r="L92" s="20">
        <f>IF($A92="","",IF($K92="","",IF(OR($H92="Bound",$H92="Declined"),"",IF($K92&lt;Assumptions!$B$4,"Overdue",IF($K92&lt;=Assumptions!$B$4+Assumptions!$B$5,"Due soon","Scheduled")))))</f>
        <v/>
      </c>
      <c r="M92" s="23" t="n"/>
    </row>
    <row r="93" ht="31" customHeight="1">
      <c r="A93" s="6" t="n"/>
      <c r="B93" s="34" t="n"/>
      <c r="C93" s="6" t="n"/>
      <c r="D93" s="23" t="n"/>
      <c r="E93" s="6" t="n"/>
      <c r="F93" s="6" t="n"/>
      <c r="G93" s="6" t="n"/>
      <c r="H93" s="6" t="n"/>
      <c r="I93" s="39" t="n"/>
      <c r="J93" s="25" t="n"/>
      <c r="K93" s="34" t="n"/>
      <c r="L93" s="16">
        <f>IF($A93="","",IF($K93="","",IF(OR($H93="Bound",$H93="Declined"),"",IF($K93&lt;Assumptions!$B$4,"Overdue",IF($K93&lt;=Assumptions!$B$4+Assumptions!$B$5,"Due soon","Scheduled")))))</f>
        <v/>
      </c>
      <c r="M93" s="23" t="n"/>
    </row>
    <row r="94" ht="31" customHeight="1">
      <c r="A94" s="6" t="n"/>
      <c r="B94" s="34" t="n"/>
      <c r="C94" s="6" t="n"/>
      <c r="D94" s="23" t="n"/>
      <c r="E94" s="6" t="n"/>
      <c r="F94" s="6" t="n"/>
      <c r="G94" s="6" t="n"/>
      <c r="H94" s="6" t="n"/>
      <c r="I94" s="39" t="n"/>
      <c r="J94" s="25" t="n"/>
      <c r="K94" s="34" t="n"/>
      <c r="L94" s="20">
        <f>IF($A94="","",IF($K94="","",IF(OR($H94="Bound",$H94="Declined"),"",IF($K94&lt;Assumptions!$B$4,"Overdue",IF($K94&lt;=Assumptions!$B$4+Assumptions!$B$5,"Due soon","Scheduled")))))</f>
        <v/>
      </c>
      <c r="M94" s="23" t="n"/>
    </row>
    <row r="95" ht="31" customHeight="1">
      <c r="A95" s="6" t="n"/>
      <c r="B95" s="34" t="n"/>
      <c r="C95" s="6" t="n"/>
      <c r="D95" s="23" t="n"/>
      <c r="E95" s="6" t="n"/>
      <c r="F95" s="6" t="n"/>
      <c r="G95" s="6" t="n"/>
      <c r="H95" s="6" t="n"/>
      <c r="I95" s="39" t="n"/>
      <c r="J95" s="25" t="n"/>
      <c r="K95" s="34" t="n"/>
      <c r="L95" s="16">
        <f>IF($A95="","",IF($K95="","",IF(OR($H95="Bound",$H95="Declined"),"",IF($K95&lt;Assumptions!$B$4,"Overdue",IF($K95&lt;=Assumptions!$B$4+Assumptions!$B$5,"Due soon","Scheduled")))))</f>
        <v/>
      </c>
      <c r="M95" s="23" t="n"/>
    </row>
    <row r="96" ht="31" customHeight="1">
      <c r="A96" s="6" t="n"/>
      <c r="B96" s="34" t="n"/>
      <c r="C96" s="6" t="n"/>
      <c r="D96" s="23" t="n"/>
      <c r="E96" s="6" t="n"/>
      <c r="F96" s="6" t="n"/>
      <c r="G96" s="6" t="n"/>
      <c r="H96" s="6" t="n"/>
      <c r="I96" s="39" t="n"/>
      <c r="J96" s="25" t="n"/>
      <c r="K96" s="34" t="n"/>
      <c r="L96" s="20">
        <f>IF($A96="","",IF($K96="","",IF(OR($H96="Bound",$H96="Declined"),"",IF($K96&lt;Assumptions!$B$4,"Overdue",IF($K96&lt;=Assumptions!$B$4+Assumptions!$B$5,"Due soon","Scheduled")))))</f>
        <v/>
      </c>
      <c r="M96" s="23" t="n"/>
    </row>
    <row r="97" ht="31" customHeight="1">
      <c r="A97" s="6" t="n"/>
      <c r="B97" s="34" t="n"/>
      <c r="C97" s="6" t="n"/>
      <c r="D97" s="23" t="n"/>
      <c r="E97" s="6" t="n"/>
      <c r="F97" s="6" t="n"/>
      <c r="G97" s="6" t="n"/>
      <c r="H97" s="6" t="n"/>
      <c r="I97" s="39" t="n"/>
      <c r="J97" s="25" t="n"/>
      <c r="K97" s="34" t="n"/>
      <c r="L97" s="16">
        <f>IF($A97="","",IF($K97="","",IF(OR($H97="Bound",$H97="Declined"),"",IF($K97&lt;Assumptions!$B$4,"Overdue",IF($K97&lt;=Assumptions!$B$4+Assumptions!$B$5,"Due soon","Scheduled")))))</f>
        <v/>
      </c>
      <c r="M97" s="23" t="n"/>
    </row>
    <row r="98" ht="31" customHeight="1">
      <c r="A98" s="6" t="n"/>
      <c r="B98" s="34" t="n"/>
      <c r="C98" s="6" t="n"/>
      <c r="D98" s="23" t="n"/>
      <c r="E98" s="6" t="n"/>
      <c r="F98" s="6" t="n"/>
      <c r="G98" s="6" t="n"/>
      <c r="H98" s="6" t="n"/>
      <c r="I98" s="39" t="n"/>
      <c r="J98" s="25" t="n"/>
      <c r="K98" s="34" t="n"/>
      <c r="L98" s="20">
        <f>IF($A98="","",IF($K98="","",IF(OR($H98="Bound",$H98="Declined"),"",IF($K98&lt;Assumptions!$B$4,"Overdue",IF($K98&lt;=Assumptions!$B$4+Assumptions!$B$5,"Due soon","Scheduled")))))</f>
        <v/>
      </c>
      <c r="M98" s="23" t="n"/>
    </row>
    <row r="99" ht="31" customHeight="1">
      <c r="A99" s="6" t="n"/>
      <c r="B99" s="34" t="n"/>
      <c r="C99" s="6" t="n"/>
      <c r="D99" s="23" t="n"/>
      <c r="E99" s="6" t="n"/>
      <c r="F99" s="6" t="n"/>
      <c r="G99" s="6" t="n"/>
      <c r="H99" s="6" t="n"/>
      <c r="I99" s="39" t="n"/>
      <c r="J99" s="25" t="n"/>
      <c r="K99" s="34" t="n"/>
      <c r="L99" s="16">
        <f>IF($A99="","",IF($K99="","",IF(OR($H99="Bound",$H99="Declined"),"",IF($K99&lt;Assumptions!$B$4,"Overdue",IF($K99&lt;=Assumptions!$B$4+Assumptions!$B$5,"Due soon","Scheduled")))))</f>
        <v/>
      </c>
      <c r="M99" s="23" t="n"/>
    </row>
    <row r="100" ht="31" customHeight="1">
      <c r="A100" s="6" t="n"/>
      <c r="B100" s="34" t="n"/>
      <c r="C100" s="6" t="n"/>
      <c r="D100" s="23" t="n"/>
      <c r="E100" s="6" t="n"/>
      <c r="F100" s="6" t="n"/>
      <c r="G100" s="6" t="n"/>
      <c r="H100" s="6" t="n"/>
      <c r="I100" s="39" t="n"/>
      <c r="J100" s="25" t="n"/>
      <c r="K100" s="34" t="n"/>
      <c r="L100" s="20">
        <f>IF($A100="","",IF($K100="","",IF(OR($H100="Bound",$H100="Declined"),"",IF($K100&lt;Assumptions!$B$4,"Overdue",IF($K100&lt;=Assumptions!$B$4+Assumptions!$B$5,"Due soon","Scheduled")))))</f>
        <v/>
      </c>
      <c r="M100" s="23" t="n"/>
    </row>
    <row r="101" ht="31" customHeight="1">
      <c r="A101" s="6" t="n"/>
      <c r="B101" s="34" t="n"/>
      <c r="C101" s="6" t="n"/>
      <c r="D101" s="23" t="n"/>
      <c r="E101" s="6" t="n"/>
      <c r="F101" s="6" t="n"/>
      <c r="G101" s="6" t="n"/>
      <c r="H101" s="6" t="n"/>
      <c r="I101" s="39" t="n"/>
      <c r="J101" s="25" t="n"/>
      <c r="K101" s="34" t="n"/>
      <c r="L101" s="16">
        <f>IF($A101="","",IF($K101="","",IF(OR($H101="Bound",$H101="Declined"),"",IF($K101&lt;Assumptions!$B$4,"Overdue",IF($K101&lt;=Assumptions!$B$4+Assumptions!$B$5,"Due soon","Scheduled")))))</f>
        <v/>
      </c>
      <c r="M101" s="23" t="n"/>
    </row>
    <row r="102" ht="31" customHeight="1">
      <c r="A102" s="6" t="n"/>
      <c r="B102" s="34" t="n"/>
      <c r="C102" s="6" t="n"/>
      <c r="D102" s="23" t="n"/>
      <c r="E102" s="6" t="n"/>
      <c r="F102" s="6" t="n"/>
      <c r="G102" s="6" t="n"/>
      <c r="H102" s="6" t="n"/>
      <c r="I102" s="39" t="n"/>
      <c r="J102" s="25" t="n"/>
      <c r="K102" s="34" t="n"/>
      <c r="L102" s="20">
        <f>IF($A102="","",IF($K102="","",IF(OR($H102="Bound",$H102="Declined"),"",IF($K102&lt;Assumptions!$B$4,"Overdue",IF($K102&lt;=Assumptions!$B$4+Assumptions!$B$5,"Due soon","Scheduled")))))</f>
        <v/>
      </c>
      <c r="M102" s="23" t="n"/>
    </row>
    <row r="103" ht="31" customHeight="1">
      <c r="A103" s="6" t="n"/>
      <c r="B103" s="34" t="n"/>
      <c r="C103" s="6" t="n"/>
      <c r="D103" s="23" t="n"/>
      <c r="E103" s="6" t="n"/>
      <c r="F103" s="6" t="n"/>
      <c r="G103" s="6" t="n"/>
      <c r="H103" s="6" t="n"/>
      <c r="I103" s="39" t="n"/>
      <c r="J103" s="25" t="n"/>
      <c r="K103" s="34" t="n"/>
      <c r="L103" s="16">
        <f>IF($A103="","",IF($K103="","",IF(OR($H103="Bound",$H103="Declined"),"",IF($K103&lt;Assumptions!$B$4,"Overdue",IF($K103&lt;=Assumptions!$B$4+Assumptions!$B$5,"Due soon","Scheduled")))))</f>
        <v/>
      </c>
      <c r="M103" s="23" t="n"/>
    </row>
    <row r="104" ht="31" customHeight="1">
      <c r="A104" s="6" t="n"/>
      <c r="B104" s="34" t="n"/>
      <c r="C104" s="6" t="n"/>
      <c r="D104" s="23" t="n"/>
      <c r="E104" s="6" t="n"/>
      <c r="F104" s="6" t="n"/>
      <c r="G104" s="6" t="n"/>
      <c r="H104" s="6" t="n"/>
      <c r="I104" s="39" t="n"/>
      <c r="J104" s="25" t="n"/>
      <c r="K104" s="34" t="n"/>
      <c r="L104" s="20">
        <f>IF($A104="","",IF($K104="","",IF(OR($H104="Bound",$H104="Declined"),"",IF($K104&lt;Assumptions!$B$4,"Overdue",IF($K104&lt;=Assumptions!$B$4+Assumptions!$B$5,"Due soon","Scheduled")))))</f>
        <v/>
      </c>
      <c r="M104" s="23" t="n"/>
    </row>
    <row r="105" ht="31" customHeight="1">
      <c r="A105" s="6" t="n"/>
      <c r="B105" s="34" t="n"/>
      <c r="C105" s="6" t="n"/>
      <c r="D105" s="23" t="n"/>
      <c r="E105" s="6" t="n"/>
      <c r="F105" s="6" t="n"/>
      <c r="G105" s="6" t="n"/>
      <c r="H105" s="6" t="n"/>
      <c r="I105" s="39" t="n"/>
      <c r="J105" s="25" t="n"/>
      <c r="K105" s="34" t="n"/>
      <c r="L105" s="16">
        <f>IF($A105="","",IF($K105="","",IF(OR($H105="Bound",$H105="Declined"),"",IF($K105&lt;Assumptions!$B$4,"Overdue",IF($K105&lt;=Assumptions!$B$4+Assumptions!$B$5,"Due soon","Scheduled")))))</f>
        <v/>
      </c>
      <c r="M105" s="23" t="n"/>
    </row>
  </sheetData>
  <autoFilter ref="A5:M105"/>
  <mergeCells count="1">
    <mergeCell ref="A1:M1"/>
  </mergeCells>
  <conditionalFormatting sqref="L6:L105">
    <cfRule type="expression" priority="1" dxfId="0">
      <formula>$L6="Overdue"</formula>
    </cfRule>
    <cfRule type="expression" priority="2" dxfId="2">
      <formula>$L6="Due soon"</formula>
    </cfRule>
  </conditionalFormatting>
  <conditionalFormatting sqref="H6:H105">
    <cfRule type="expression" priority="3" dxfId="1">
      <formula>$H6="Bound"</formula>
    </cfRule>
  </conditionalFormatting>
  <dataValidations count="8">
    <dataValidation sqref="B6:B105" showDropDown="0" showInputMessage="0" showErrorMessage="1" allowBlank="0" errorTitle="Activity date outside the prepared range" error="Review the editable date limits on Assumptions." type="date" operator="between">
      <formula1>Assumptions!$B$7</formula1>
      <formula2>Assumptions!$B$8</formula2>
    </dataValidation>
    <dataValidation sqref="C6:C105" showDropDown="0" showInputMessage="0" showErrorMessage="1" allowBlank="0" errorTitle="Select a listed producer" error="Choose a fictional producer from the drop-down list." type="list">
      <formula1>=$O$2:$O$6</formula1>
    </dataValidation>
    <dataValidation sqref="E6:E105" showDropDown="0" showInputMessage="0" showErrorMessage="1" allowBlank="0" errorTitle="Select an activity type" error="Choose Call, Meeting, Quote, or Bind." type="list">
      <formula1>=$P$2:$P$5</formula1>
    </dataValidation>
    <dataValidation sqref="F6:F105" showDropDown="0" showInputMessage="0" showErrorMessage="1" allowBlank="0" errorTitle="Select a listed line" error="Choose a line of business from the editable list." type="list">
      <formula1>=$Q$2:$Q$7</formula1>
    </dataValidation>
    <dataValidation sqref="H6:H105" showDropDown="0" showInputMessage="0" showErrorMessage="1" allowBlank="0" errorTitle="Select a listed status" error="Choose a status from the editable list." type="list">
      <formula1>=$R$2:$R$6</formula1>
    </dataValidation>
    <dataValidation sqref="I6:I105" showDropDown="0" showInputMessage="0" showErrorMessage="1" allowBlank="0" errorTitle="Check the premium amount" error="Enter zero or a positive amount within the editable maximum." type="decimal" operator="between">
      <formula1>0</formula1>
      <formula2>Assumptions!$B$9</formula2>
    </dataValidation>
    <dataValidation sqref="J6:J105" showDropDown="0" showInputMessage="0" showErrorMessage="1" allowBlank="0" errorTitle="Check the activity hours" error="Enter hours between zero and the editable maximum." type="decimal" operator="between">
      <formula1>0</formula1>
      <formula2>Assumptions!$B$10</formula2>
    </dataValidation>
    <dataValidation sqref="K6:K105" showDropDown="0" showInputMessage="0" showErrorMessage="1" allowBlank="0" errorTitle="Follow-up date outside the prepared range" error="Review the editable date limits on Assumptions." type="date" operator="between">
      <formula1>Assumptions!$B$7</formula1>
      <formula2>Assumptions!$B$8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44" customWidth="1" min="3" max="3"/>
    <col width="28" customWidth="1" min="4" max="4"/>
    <col width="3" customWidth="1" min="5" max="5"/>
    <col width="28" customWidth="1" min="6" max="6"/>
    <col width="3" customWidth="1" min="7" max="7"/>
    <col width="18" customWidth="1" min="8" max="8"/>
    <col width="3" customWidth="1" min="9" max="9"/>
    <col width="27" customWidth="1" min="10" max="10"/>
    <col width="3" customWidth="1" min="11" max="11"/>
    <col width="16" customWidth="1" min="12" max="12"/>
  </cols>
  <sheetData>
    <row r="1" ht="30" customHeight="1">
      <c r="A1" s="1" t="inlineStr">
        <is>
          <t>Assumptions and Editable Lists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3" t="n"/>
    </row>
    <row r="2" ht="22" customHeight="1">
      <c r="A2" s="3" t="inlineStr">
        <is>
          <t>Edit highlighted assumptions and stable lists as needed. Limits support consistent data entry and do not represent pricing, contracts, or compliance requirements.</t>
        </is>
      </c>
    </row>
    <row r="3">
      <c r="A3" s="14" t="inlineStr">
        <is>
          <t>Assumption</t>
        </is>
      </c>
      <c r="B3" s="14" t="inlineStr">
        <is>
          <t>Editable Value</t>
        </is>
      </c>
      <c r="C3" s="14" t="inlineStr">
        <is>
          <t>Purpose</t>
        </is>
      </c>
      <c r="D3" s="8" t="inlineStr">
        <is>
          <t>Producer</t>
        </is>
      </c>
      <c r="F3" s="8" t="inlineStr">
        <is>
          <t>Producer Filter</t>
        </is>
      </c>
      <c r="H3" s="8" t="inlineStr">
        <is>
          <t>Activity Type</t>
        </is>
      </c>
      <c r="J3" s="8" t="inlineStr">
        <is>
          <t>Line of Business</t>
        </is>
      </c>
      <c r="L3" s="8" t="inlineStr">
        <is>
          <t>Status</t>
        </is>
      </c>
    </row>
    <row r="4" ht="34" customHeight="1">
      <c r="A4" s="26" t="inlineStr">
        <is>
          <t>As-of Date</t>
        </is>
      </c>
      <c r="B4" s="40" t="n">
        <v>46275</v>
      </c>
      <c r="C4" s="26" t="inlineStr">
        <is>
          <t>Date used for follow-up alerts.</t>
        </is>
      </c>
      <c r="D4" s="28" t="inlineStr">
        <is>
          <t>Avery Quill (Fictional)</t>
        </is>
      </c>
      <c r="F4" s="28" t="inlineStr">
        <is>
          <t>All Producers</t>
        </is>
      </c>
      <c r="H4" s="28" t="inlineStr">
        <is>
          <t>Call</t>
        </is>
      </c>
      <c r="J4" s="28" t="inlineStr">
        <is>
          <t>General Liability</t>
        </is>
      </c>
      <c r="L4" s="28" t="inlineStr">
        <is>
          <t>Planned</t>
        </is>
      </c>
    </row>
    <row r="5" ht="34" customHeight="1">
      <c r="A5" s="29" t="inlineStr">
        <is>
          <t>Follow-Up Lookahead Days</t>
        </is>
      </c>
      <c r="B5" s="28" t="n">
        <v>7</v>
      </c>
      <c r="C5" s="29" t="inlineStr">
        <is>
          <t>Future window labeled Due soon.</t>
        </is>
      </c>
      <c r="D5" s="28" t="inlineStr">
        <is>
          <t>Briar Comet (Fictional)</t>
        </is>
      </c>
      <c r="F5" s="28" t="inlineStr">
        <is>
          <t>Avery Quill (Fictional)</t>
        </is>
      </c>
      <c r="H5" s="28" t="inlineStr">
        <is>
          <t>Meeting</t>
        </is>
      </c>
      <c r="J5" s="28" t="inlineStr">
        <is>
          <t>Business Owners Policy</t>
        </is>
      </c>
      <c r="L5" s="28" t="inlineStr">
        <is>
          <t>Completed</t>
        </is>
      </c>
    </row>
    <row r="6" ht="34" customHeight="1">
      <c r="A6" s="26" t="inlineStr">
        <is>
          <t>Monthly Bound Premium Target</t>
        </is>
      </c>
      <c r="B6" s="41" t="n">
        <v>50000</v>
      </c>
      <c r="C6" s="26" t="inlineStr">
        <is>
          <t>Internal tracking goal; edit for agency use.</t>
        </is>
      </c>
      <c r="D6" s="28" t="inlineStr">
        <is>
          <t>Casey Lantern (Fictional)</t>
        </is>
      </c>
      <c r="F6" s="28" t="inlineStr">
        <is>
          <t>Briar Comet (Fictional)</t>
        </is>
      </c>
      <c r="H6" s="28" t="inlineStr">
        <is>
          <t>Quote</t>
        </is>
      </c>
      <c r="J6" s="28" t="inlineStr">
        <is>
          <t>Commercial Auto</t>
        </is>
      </c>
      <c r="L6" s="28" t="inlineStr">
        <is>
          <t>Pending</t>
        </is>
      </c>
    </row>
    <row r="7" ht="34" customHeight="1">
      <c r="A7" s="29" t="inlineStr">
        <is>
          <t>Earliest Activity Date</t>
        </is>
      </c>
      <c r="B7" s="40" t="n">
        <v>45910</v>
      </c>
      <c r="C7" s="29" t="inlineStr">
        <is>
          <t>Lower date-entry limit.</t>
        </is>
      </c>
      <c r="D7" s="28" t="inlineStr">
        <is>
          <t>Devon Parable (Fictional)</t>
        </is>
      </c>
      <c r="F7" s="28" t="inlineStr">
        <is>
          <t>Casey Lantern (Fictional)</t>
        </is>
      </c>
      <c r="H7" s="28" t="inlineStr">
        <is>
          <t>Bind</t>
        </is>
      </c>
      <c r="J7" s="28" t="inlineStr">
        <is>
          <t>Workers' Compensation</t>
        </is>
      </c>
      <c r="L7" s="28" t="inlineStr">
        <is>
          <t>Bound</t>
        </is>
      </c>
    </row>
    <row r="8" ht="34" customHeight="1">
      <c r="A8" s="26" t="inlineStr">
        <is>
          <t>Latest Activity Date</t>
        </is>
      </c>
      <c r="B8" s="40" t="n">
        <v>46640</v>
      </c>
      <c r="C8" s="26" t="inlineStr">
        <is>
          <t>Upper date-entry limit.</t>
        </is>
      </c>
      <c r="D8" s="28" t="inlineStr">
        <is>
          <t>Ember Mosaic (Fictional)</t>
        </is>
      </c>
      <c r="F8" s="28" t="inlineStr">
        <is>
          <t>Devon Parable (Fictional)</t>
        </is>
      </c>
      <c r="H8" s="28" t="n"/>
      <c r="J8" s="28" t="inlineStr">
        <is>
          <t>Professional Liability</t>
        </is>
      </c>
      <c r="L8" s="28" t="inlineStr">
        <is>
          <t>Declined</t>
        </is>
      </c>
    </row>
    <row r="9" ht="34" customHeight="1">
      <c r="A9" s="29" t="inlineStr">
        <is>
          <t>Maximum Premium per Activity</t>
        </is>
      </c>
      <c r="B9" s="41" t="n">
        <v>250000</v>
      </c>
      <c r="C9" s="29" t="inlineStr">
        <is>
          <t>Upper entry limit; not a price or quote.</t>
        </is>
      </c>
      <c r="D9" s="28" t="n"/>
      <c r="F9" s="28" t="inlineStr">
        <is>
          <t>Ember Mosaic (Fictional)</t>
        </is>
      </c>
      <c r="H9" s="28" t="n"/>
      <c r="J9" s="28" t="inlineStr">
        <is>
          <t>Cyber Liability</t>
        </is>
      </c>
      <c r="L9" s="28" t="n"/>
    </row>
    <row r="10" ht="34" customHeight="1">
      <c r="A10" s="26" t="inlineStr">
        <is>
          <t>Maximum Hours per Activity</t>
        </is>
      </c>
      <c r="B10" s="31" t="n">
        <v>8</v>
      </c>
      <c r="C10" s="26" t="inlineStr">
        <is>
          <t>Upper entry limit for one activity row.</t>
        </is>
      </c>
      <c r="D10" s="28" t="n"/>
      <c r="F10" s="28" t="n"/>
      <c r="H10" s="28" t="n"/>
      <c r="J10" s="28" t="n"/>
      <c r="L10" s="28" t="n"/>
    </row>
  </sheetData>
  <autoFilter ref="A3:C10"/>
  <mergeCells count="1">
    <mergeCell ref="A1:L1"/>
  </mergeCells>
  <conditionalFormatting sqref="B7:B8">
    <cfRule type="expression" priority="1" dxfId="0">
      <formula>$B$8&lt;$B$7</formula>
    </cfRule>
  </conditionalFormatting>
  <conditionalFormatting sqref="B4">
    <cfRule type="expression" priority="2" dxfId="0">
      <formula>OR($B$4&lt;$B$7,$B$4&gt;$B$8)</formula>
    </cfRule>
  </conditionalFormatting>
  <dataValidations count="4">
    <dataValidation sqref="B5" showDropDown="0" showInputMessage="0" showErrorMessage="1" allowBlank="0" errorTitle="Check the lookahead days" error="Enter a whole number from 0 through 60." type="whole" operator="between">
      <formula1>0</formula1>
      <formula2>60</formula2>
    </dataValidation>
    <dataValidation sqref="B6" showDropDown="0" showInputMessage="0" showErrorMessage="1" allowBlank="0" errorTitle="Check the target amount" error="Enter zero or a positive internal target." type="decimal" operator="between">
      <formula1>0</formula1>
      <formula2>10000000</formula2>
    </dataValidation>
    <dataValidation sqref="B9" showDropDown="0" showInputMessage="0" showErrorMessage="1" allowBlank="0" errorTitle="Check the maximum premium" error="Enter zero or a positive data-entry limit." type="decimal" operator="between">
      <formula1>0</formula1>
      <formula2>10000000</formula2>
    </dataValidation>
    <dataValidation sqref="B10" showDropDown="0" showInputMessage="0" showErrorMessage="1" allowBlank="0" errorTitle="Check the maximum hours" error="Enter a limit from 0.25 through 24.00 hours." type="decimal" operator="between">
      <formula1>0.25</formula1>
      <formula2>24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Independent Agency Template</dc:creator>
  <dc:title xmlns:dc="http://purl.org/dc/elements/1.1/">Insurance Sales Activity Dashboard</dc:title>
  <dc:subject xmlns:dc="http://purl.org/dc/elements/1.1/">Independent insurance agency sales activity tracking</dc:subject>
  <dcterms:created xmlns:dcterms="http://purl.org/dc/terms/" xmlns:xsi="http://www.w3.org/2001/XMLSchema-instance" xsi:type="dcterms:W3CDTF">2026-09-10T01:23:11Z</dcterms:created>
  <dcterms:modified xmlns:dcterms="http://purl.org/dc/terms/" xmlns:xsi="http://www.w3.org/2001/XMLSchema-instance" xsi:type="dcterms:W3CDTF">2026-09-10T01:23:11+00:00Z</dcterms:modified>
</cp:coreProperties>
</file>